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0" yWindow="0" windowWidth="1980" windowHeight="21840" activeTab="0"/>
  </bookViews>
  <sheets>
    <sheet name="Golf" sheetId="1" r:id="rId1"/>
    <sheet name="Lookup" sheetId="2" state="hidden" r:id="rId2"/>
    <sheet name="Lookup2" sheetId="3" state="hidden" r:id="rId3"/>
    <sheet name="Association" sheetId="4" r:id="rId4"/>
    <sheet name="ALOOKUP" sheetId="5" state="hidden" r:id="rId5"/>
    <sheet name="ALOOKUP2" sheetId="6" state="hidden" r:id="rId6"/>
  </sheets>
  <definedNames/>
  <calcPr fullCalcOnLoad="1"/>
</workbook>
</file>

<file path=xl/sharedStrings.xml><?xml version="1.0" encoding="utf-8"?>
<sst xmlns="http://schemas.openxmlformats.org/spreadsheetml/2006/main" count="162" uniqueCount="44">
  <si>
    <t>Difference in</t>
  </si>
  <si>
    <t>combined</t>
  </si>
  <si>
    <r>
      <t>D</t>
    </r>
    <r>
      <rPr>
        <sz val="8"/>
        <rFont val="Arial"/>
        <family val="2"/>
      </rPr>
      <t>(oubles)</t>
    </r>
  </si>
  <si>
    <r>
      <t>S</t>
    </r>
    <r>
      <rPr>
        <sz val="8"/>
        <rFont val="Arial"/>
        <family val="2"/>
      </rPr>
      <t>(ingles)</t>
    </r>
  </si>
  <si>
    <t>XXXXXX</t>
  </si>
  <si>
    <t>Combined</t>
  </si>
  <si>
    <t>H/C</t>
  </si>
  <si>
    <t>Singles</t>
  </si>
  <si>
    <t>Doubles</t>
  </si>
  <si>
    <t>H or  L</t>
  </si>
  <si>
    <t>H/C</t>
  </si>
  <si>
    <t>Your</t>
  </si>
  <si>
    <t>Opponent</t>
  </si>
  <si>
    <t>Win/Loss</t>
  </si>
  <si>
    <t>W/L</t>
  </si>
  <si>
    <t>Index</t>
  </si>
  <si>
    <t>Change</t>
  </si>
  <si>
    <t>New</t>
  </si>
  <si>
    <t>XXXXXX</t>
  </si>
  <si>
    <t>Change?</t>
  </si>
  <si>
    <t>H</t>
  </si>
  <si>
    <t>Alter</t>
  </si>
  <si>
    <t>&amp;</t>
  </si>
  <si>
    <t>using</t>
  </si>
  <si>
    <t>W</t>
  </si>
  <si>
    <t>LOOKUP</t>
  </si>
  <si>
    <t>POSITION</t>
  </si>
  <si>
    <t>WIN</t>
  </si>
  <si>
    <t>L</t>
  </si>
  <si>
    <t>xxxxxx</t>
  </si>
  <si>
    <t>Click Here to clear Data &gt;&gt;&gt;</t>
  </si>
  <si>
    <t>to</t>
  </si>
  <si>
    <t>alter</t>
  </si>
  <si>
    <t>h/c</t>
  </si>
  <si>
    <t>by</t>
  </si>
  <si>
    <t>Amount</t>
  </si>
  <si>
    <t>Winner</t>
  </si>
  <si>
    <t>????????</t>
  </si>
  <si>
    <t>L</t>
  </si>
  <si>
    <t>high</t>
  </si>
  <si>
    <t>low</t>
  </si>
  <si>
    <r>
      <t xml:space="preserve"> (Note only enter data in pale blue cells) </t>
    </r>
    <r>
      <rPr>
        <b/>
        <sz val="9"/>
        <rFont val="Times New Roman"/>
        <family val="1"/>
      </rPr>
      <t xml:space="preserve">Before anything else </t>
    </r>
    <r>
      <rPr>
        <sz val="8"/>
        <rFont val="Times New Roman"/>
        <family val="1"/>
      </rPr>
      <t>click in the 1st pale blue cell under cell with "</t>
    </r>
    <r>
      <rPr>
        <b/>
        <sz val="8"/>
        <rFont val="Times New Roman"/>
        <family val="1"/>
      </rPr>
      <t>S</t>
    </r>
    <r>
      <rPr>
        <sz val="8"/>
        <rFont val="Times New Roman"/>
        <family val="1"/>
      </rPr>
      <t>(ingles)" in it.Type the capital "D" and if "</t>
    </r>
    <r>
      <rPr>
        <b/>
        <sz val="8"/>
        <rFont val="Times New Roman"/>
        <family val="1"/>
      </rPr>
      <t>D</t>
    </r>
    <r>
      <rPr>
        <sz val="8"/>
        <rFont val="Times New Roman"/>
        <family val="1"/>
      </rPr>
      <t>(oubles)" appears select "Undo" from "Edit Menu" and click on "</t>
    </r>
    <r>
      <rPr>
        <b/>
        <sz val="8"/>
        <rFont val="Times New Roman"/>
        <family val="1"/>
      </rPr>
      <t>Stop AutoComplete</t>
    </r>
    <r>
      <rPr>
        <sz val="8"/>
        <rFont val="Times New Roman"/>
        <family val="1"/>
      </rPr>
      <t xml:space="preserve">". If only "D"appears select "Undo" from "Edit Menu" and continue from here... </t>
    </r>
  </si>
  <si>
    <r>
      <t>Begin checking cards by entering "Your H/C" &amp; "New Index". Then In column "A"  of next line, specify if singles or doubles by entering "S" or "D"(Note capitalised). If "D" was entered, put combined H/C in next column else leave blank.  Now enter data in "H or L", "Opponent H/C" &amp;  "Win/Loss". Opponent H/C must be combined. The form will calculate "Index Change", "New Index" &amp; "Your H/C" (on next line). If there is a change in H/C, "</t>
    </r>
    <r>
      <rPr>
        <b/>
        <sz val="8"/>
        <color indexed="10"/>
        <rFont val="Times New Roman"/>
        <family val="1"/>
      </rPr>
      <t>CHANGE</t>
    </r>
    <r>
      <rPr>
        <sz val="8"/>
        <rFont val="Times New Roman"/>
        <family val="1"/>
      </rPr>
      <t>" will be shown in last Column. Next line is now partly complete. If wrong simply type over wrong part. If a Manual adjustment has been made (Rapid improver etc) a new form should be started after that change.  Note;- "Opponent Name"  not included and "Win/Loss" instead of "Game Score".  Use "</t>
    </r>
    <r>
      <rPr>
        <b/>
        <sz val="8"/>
        <rFont val="Times New Roman"/>
        <family val="1"/>
      </rPr>
      <t>TAB</t>
    </r>
    <r>
      <rPr>
        <sz val="8"/>
        <rFont val="Times New Roman"/>
        <family val="1"/>
      </rPr>
      <t>"(after cell) and "</t>
    </r>
    <r>
      <rPr>
        <b/>
        <sz val="8"/>
        <rFont val="Times New Roman"/>
        <family val="1"/>
      </rPr>
      <t>Return</t>
    </r>
    <r>
      <rPr>
        <sz val="8"/>
        <rFont val="Times New Roman"/>
        <family val="1"/>
      </rPr>
      <t>" key(end of line) to move to next input.If you need to clear data from all cells, use "</t>
    </r>
    <r>
      <rPr>
        <b/>
        <sz val="8"/>
        <color indexed="10"/>
        <rFont val="Times New Roman"/>
        <family val="1"/>
      </rPr>
      <t>Clear</t>
    </r>
    <r>
      <rPr>
        <sz val="8"/>
        <rFont val="Times New Roman"/>
        <family val="1"/>
      </rPr>
      <t>".button). If you used "Stop Autocomplete" at start,click "Restart Autocomplete" at finish.</t>
    </r>
  </si>
  <si>
    <t>This form will help check a Handicap Card. Start by entering "Your H/C" &amp; "New Index" in first line then data in next lines. The form will calculate "Index Change", "New Index" &amp; "Your H/C" (on next line). If there is a change in H/C "CHANGE" will be shown in last Column. If a Manual adjustment has been made (Rapid improver etc) then a new form should be started after that change. You can only enter data in "H or L", "Opponent H/C" &amp;  "Win/Loss". Note;- "Opponent Name"  not included and "Win/Loss" instead of "Game Score"  Program also demands capital letters and even prompts for 1st time in "H or L". Simply delete the part you don't want.Use "TAB" and "Return" key to move from one input to next.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</si>
</sst>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m/d/yy\ h:mm"/>
    <numFmt numFmtId="177" formatCode="d/m/yy\ h:mm"/>
    <numFmt numFmtId="178" formatCode="dd/mm/yyyy"/>
    <numFmt numFmtId="179" formatCode="0;\-0;;@"/>
  </numFmts>
  <fonts count="39">
    <font>
      <sz val="10"/>
      <name val="Arial"/>
      <family val="0"/>
    </font>
    <font>
      <u val="single"/>
      <sz val="10"/>
      <color indexed="36"/>
      <name val="Arial"/>
      <family val="2"/>
    </font>
    <font>
      <u val="single"/>
      <sz val="10"/>
      <color indexed="12"/>
      <name val="Arial"/>
      <family val="2"/>
    </font>
    <font>
      <sz val="8"/>
      <name val="Arial"/>
      <family val="2"/>
    </font>
    <font>
      <b/>
      <sz val="10"/>
      <color indexed="10"/>
      <name val="Arial"/>
      <family val="2"/>
    </font>
    <font>
      <sz val="10"/>
      <color indexed="12"/>
      <name val="Arial"/>
      <family val="2"/>
    </font>
    <font>
      <b/>
      <sz val="8"/>
      <color indexed="10"/>
      <name val="Arial"/>
      <family val="2"/>
    </font>
    <font>
      <sz val="10"/>
      <color indexed="10"/>
      <name val="Arial"/>
      <family val="2"/>
    </font>
    <font>
      <sz val="10"/>
      <color indexed="18"/>
      <name val="Arial"/>
      <family val="2"/>
    </font>
    <font>
      <b/>
      <sz val="8"/>
      <name val="Arial"/>
      <family val="2"/>
    </font>
    <font>
      <sz val="8"/>
      <color indexed="10"/>
      <name val="Arial"/>
      <family val="2"/>
    </font>
    <font>
      <sz val="8"/>
      <color indexed="18"/>
      <name val="Arial"/>
      <family val="2"/>
    </font>
    <font>
      <b/>
      <sz val="8"/>
      <color indexed="8"/>
      <name val="Arial"/>
      <family val="2"/>
    </font>
    <font>
      <sz val="9"/>
      <name val="Arial"/>
      <family val="2"/>
    </font>
    <font>
      <b/>
      <sz val="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8"/>
      <name val="Times New Roman"/>
      <family val="1"/>
    </font>
    <font>
      <b/>
      <sz val="8"/>
      <name val="Times New Roman"/>
      <family val="1"/>
    </font>
    <font>
      <b/>
      <sz val="8"/>
      <color indexed="10"/>
      <name val="Times New Roman"/>
      <family val="1"/>
    </font>
    <font>
      <b/>
      <sz val="9"/>
      <name val="Times New Roman"/>
      <family val="1"/>
    </font>
    <font>
      <b/>
      <sz val="10"/>
      <color indexed="8"/>
      <name val="Arial"/>
      <family val="0"/>
    </font>
    <font>
      <sz val="10"/>
      <color indexed="8"/>
      <name val="Arial"/>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14"/>
        <bgColor indexed="64"/>
      </patternFill>
    </fill>
    <fill>
      <patternFill patternType="solid">
        <fgColor indexed="10"/>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medium"/>
      <right style="medium"/>
      <top style="medium"/>
      <bottom style="thin"/>
    </border>
    <border>
      <left style="medium"/>
      <right style="medium"/>
      <top>
        <color indexed="63"/>
      </top>
      <bottom style="medium"/>
    </border>
    <border>
      <left style="medium"/>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style="thin"/>
      <top style="medium"/>
      <bottom style="medium"/>
    </border>
    <border>
      <left style="thin"/>
      <right>
        <color indexed="63"/>
      </right>
      <top style="medium"/>
      <bottom style="medium"/>
    </border>
    <border>
      <left style="thin"/>
      <right>
        <color indexed="63"/>
      </right>
      <top>
        <color indexed="63"/>
      </top>
      <bottom style="thin"/>
    </border>
    <border>
      <left style="medium"/>
      <right style="medium"/>
      <top style="medium"/>
      <bottom style="medium"/>
    </border>
    <border>
      <left style="medium"/>
      <right style="medium"/>
      <top>
        <color indexed="63"/>
      </top>
      <bottom style="thin"/>
    </border>
    <border>
      <left style="medium"/>
      <right style="medium"/>
      <top style="thin"/>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style="thin"/>
      <bottom style="thin"/>
    </border>
    <border>
      <left style="thin"/>
      <right>
        <color indexed="63"/>
      </right>
      <top style="medium"/>
      <bottom style="thin"/>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2" borderId="0" applyNumberFormat="0" applyBorder="0" applyAlignment="0" applyProtection="0"/>
    <xf numFmtId="0" fontId="31" fillId="5" borderId="0" applyNumberFormat="0" applyBorder="0" applyAlignment="0" applyProtection="0"/>
    <xf numFmtId="0" fontId="31" fillId="3"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9" borderId="0" applyNumberFormat="0" applyBorder="0" applyAlignment="0" applyProtection="0"/>
    <xf numFmtId="0" fontId="31" fillId="3" borderId="0" applyNumberFormat="0" applyBorder="0" applyAlignment="0" applyProtection="0"/>
    <xf numFmtId="0" fontId="30" fillId="10"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10" borderId="0" applyNumberFormat="0" applyBorder="0" applyAlignment="0" applyProtection="0"/>
    <xf numFmtId="0" fontId="30" fillId="3"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20" fillId="14" borderId="0" applyNumberFormat="0" applyBorder="0" applyAlignment="0" applyProtection="0"/>
    <xf numFmtId="0" fontId="24" fillId="2" borderId="1" applyNumberFormat="0" applyAlignment="0" applyProtection="0"/>
    <xf numFmtId="0" fontId="26"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1" fillId="0" borderId="0" applyNumberFormat="0" applyFill="0" applyBorder="0" applyAlignment="0" applyProtection="0"/>
    <xf numFmtId="0" fontId="19" fillId="16"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 fillId="0" borderId="0" applyNumberFormat="0" applyFill="0" applyBorder="0" applyAlignment="0" applyProtection="0"/>
    <xf numFmtId="0" fontId="22" fillId="3" borderId="1" applyNumberFormat="0" applyAlignment="0" applyProtection="0"/>
    <xf numFmtId="0" fontId="25" fillId="0" borderId="6" applyNumberFormat="0" applyFill="0" applyAlignment="0" applyProtection="0"/>
    <xf numFmtId="0" fontId="21" fillId="8" borderId="0" applyNumberFormat="0" applyBorder="0" applyAlignment="0" applyProtection="0"/>
    <xf numFmtId="0" fontId="0" fillId="0" borderId="0">
      <alignment/>
      <protection/>
    </xf>
    <xf numFmtId="0" fontId="0" fillId="4" borderId="7" applyNumberFormat="0" applyFont="0" applyAlignment="0" applyProtection="0"/>
    <xf numFmtId="0" fontId="23" fillId="2"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29" fillId="0" borderId="9" applyNumberFormat="0" applyFill="0" applyAlignment="0" applyProtection="0"/>
    <xf numFmtId="0" fontId="27" fillId="0" borderId="0" applyNumberFormat="0" applyFill="0" applyBorder="0" applyAlignment="0" applyProtection="0"/>
  </cellStyleXfs>
  <cellXfs count="124">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3" xfId="0" applyBorder="1" applyAlignment="1">
      <alignment/>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xf>
    <xf numFmtId="0" fontId="0" fillId="0" borderId="14" xfId="0" applyFill="1" applyBorder="1" applyAlignment="1">
      <alignment horizontal="center"/>
    </xf>
    <xf numFmtId="0" fontId="0" fillId="0" borderId="13" xfId="0" applyFill="1" applyBorder="1" applyAlignment="1">
      <alignment horizontal="center"/>
    </xf>
    <xf numFmtId="0" fontId="0" fillId="0" borderId="12" xfId="0" applyBorder="1" applyAlignment="1">
      <alignment/>
    </xf>
    <xf numFmtId="0" fontId="0" fillId="0" borderId="22" xfId="0" applyFill="1" applyBorder="1" applyAlignment="1">
      <alignment horizontal="center"/>
    </xf>
    <xf numFmtId="0" fontId="4" fillId="0" borderId="0" xfId="57" applyFont="1">
      <alignment/>
      <protection/>
    </xf>
    <xf numFmtId="0" fontId="0" fillId="0" borderId="0" xfId="57">
      <alignment/>
      <protection/>
    </xf>
    <xf numFmtId="172" fontId="0" fillId="0" borderId="0" xfId="57" applyNumberFormat="1">
      <alignment/>
      <protection/>
    </xf>
    <xf numFmtId="0" fontId="5" fillId="0" borderId="0" xfId="57" applyFont="1">
      <alignment/>
      <protection/>
    </xf>
    <xf numFmtId="172" fontId="3" fillId="0" borderId="0" xfId="57" applyNumberFormat="1" applyFont="1" applyAlignment="1">
      <alignment horizontal="center"/>
      <protection/>
    </xf>
    <xf numFmtId="0" fontId="3" fillId="0" borderId="0" xfId="57" applyFont="1" applyAlignment="1">
      <alignment horizontal="center"/>
      <protection/>
    </xf>
    <xf numFmtId="172" fontId="6" fillId="0" borderId="0" xfId="57" applyNumberFormat="1" applyFont="1" applyAlignment="1">
      <alignment horizontal="center"/>
      <protection/>
    </xf>
    <xf numFmtId="0" fontId="4" fillId="0" borderId="0" xfId="57" applyFont="1" applyAlignment="1">
      <alignment horizontal="center"/>
      <protection/>
    </xf>
    <xf numFmtId="0" fontId="7" fillId="0" borderId="0" xfId="57" applyFont="1">
      <alignment/>
      <protection/>
    </xf>
    <xf numFmtId="0" fontId="5" fillId="0" borderId="0" xfId="57" applyFont="1" applyAlignment="1">
      <alignment horizontal="center"/>
      <protection/>
    </xf>
    <xf numFmtId="0" fontId="8" fillId="0" borderId="0" xfId="57" applyFont="1">
      <alignment/>
      <protection/>
    </xf>
    <xf numFmtId="0" fontId="3" fillId="0" borderId="0" xfId="57" applyFont="1">
      <alignment/>
      <protection/>
    </xf>
    <xf numFmtId="0" fontId="0" fillId="0" borderId="0" xfId="0" applyFill="1" applyBorder="1" applyAlignment="1">
      <alignment horizontal="center"/>
    </xf>
    <xf numFmtId="0" fontId="0" fillId="0" borderId="0" xfId="0" applyBorder="1" applyAlignment="1">
      <alignment/>
    </xf>
    <xf numFmtId="0" fontId="4" fillId="0" borderId="23" xfId="0" applyFont="1" applyBorder="1" applyAlignment="1">
      <alignment/>
    </xf>
    <xf numFmtId="172" fontId="6" fillId="0" borderId="0" xfId="0" applyNumberFormat="1" applyFont="1" applyAlignment="1">
      <alignment horizontal="center"/>
    </xf>
    <xf numFmtId="172" fontId="0" fillId="0" borderId="0" xfId="0" applyNumberFormat="1" applyAlignment="1">
      <alignment/>
    </xf>
    <xf numFmtId="0" fontId="3" fillId="0" borderId="0" xfId="0" applyFont="1" applyAlignment="1">
      <alignment horizontal="center"/>
    </xf>
    <xf numFmtId="0" fontId="9" fillId="0" borderId="15" xfId="0" applyFont="1" applyBorder="1" applyAlignment="1">
      <alignment horizontal="center"/>
    </xf>
    <xf numFmtId="172" fontId="3" fillId="0" borderId="0" xfId="0" applyNumberFormat="1" applyFont="1" applyAlignment="1">
      <alignment horizontal="center"/>
    </xf>
    <xf numFmtId="0" fontId="10" fillId="0" borderId="15" xfId="0" applyFont="1" applyBorder="1" applyAlignment="1">
      <alignment/>
    </xf>
    <xf numFmtId="0" fontId="6" fillId="0" borderId="15" xfId="0" applyFont="1" applyBorder="1" applyAlignment="1">
      <alignment horizontal="center"/>
    </xf>
    <xf numFmtId="0" fontId="7" fillId="0" borderId="0" xfId="0" applyFont="1" applyAlignment="1">
      <alignment/>
    </xf>
    <xf numFmtId="0" fontId="11" fillId="0" borderId="15" xfId="0" applyFont="1" applyBorder="1" applyAlignment="1">
      <alignment/>
    </xf>
    <xf numFmtId="0" fontId="11" fillId="0" borderId="15" xfId="0" applyFont="1" applyBorder="1" applyAlignment="1">
      <alignment horizontal="center"/>
    </xf>
    <xf numFmtId="0" fontId="8" fillId="0" borderId="0" xfId="0" applyFont="1" applyAlignment="1">
      <alignment/>
    </xf>
    <xf numFmtId="0" fontId="0" fillId="0" borderId="15" xfId="0" applyBorder="1" applyAlignment="1">
      <alignment/>
    </xf>
    <xf numFmtId="0" fontId="3" fillId="0" borderId="15" xfId="0" applyFont="1" applyBorder="1" applyAlignment="1">
      <alignment/>
    </xf>
    <xf numFmtId="0" fontId="3" fillId="0" borderId="0" xfId="0" applyFont="1" applyAlignment="1">
      <alignment/>
    </xf>
    <xf numFmtId="0" fontId="12" fillId="0" borderId="15" xfId="0" applyFont="1" applyBorder="1" applyAlignment="1">
      <alignment horizontal="center"/>
    </xf>
    <xf numFmtId="172" fontId="12" fillId="0" borderId="15" xfId="0" applyNumberFormat="1" applyFont="1" applyBorder="1" applyAlignment="1">
      <alignment horizontal="center"/>
    </xf>
    <xf numFmtId="0" fontId="9" fillId="0" borderId="24" xfId="0" applyFont="1" applyBorder="1" applyAlignment="1">
      <alignment horizontal="center"/>
    </xf>
    <xf numFmtId="0" fontId="9" fillId="0" borderId="18" xfId="0" applyFont="1" applyBorder="1" applyAlignment="1">
      <alignment horizontal="center"/>
    </xf>
    <xf numFmtId="0" fontId="9" fillId="0" borderId="25" xfId="0" applyFont="1" applyBorder="1" applyAlignment="1">
      <alignment horizontal="center"/>
    </xf>
    <xf numFmtId="172" fontId="12" fillId="0" borderId="26" xfId="0" applyNumberFormat="1" applyFont="1" applyBorder="1" applyAlignment="1">
      <alignment horizontal="center"/>
    </xf>
    <xf numFmtId="172" fontId="6" fillId="0" borderId="27" xfId="0" applyNumberFormat="1" applyFont="1" applyBorder="1" applyAlignment="1">
      <alignment horizontal="center"/>
    </xf>
    <xf numFmtId="172" fontId="6" fillId="0" borderId="28" xfId="0" applyNumberFormat="1" applyFont="1" applyBorder="1" applyAlignment="1">
      <alignment horizontal="center"/>
    </xf>
    <xf numFmtId="172" fontId="12" fillId="0" borderId="29" xfId="0" applyNumberFormat="1" applyFont="1" applyBorder="1" applyAlignment="1">
      <alignment horizontal="center"/>
    </xf>
    <xf numFmtId="172" fontId="12" fillId="0" borderId="19" xfId="0" applyNumberFormat="1" applyFont="1" applyBorder="1" applyAlignment="1">
      <alignment horizontal="center"/>
    </xf>
    <xf numFmtId="0" fontId="12" fillId="0" borderId="19" xfId="0" applyFont="1" applyBorder="1" applyAlignment="1">
      <alignment horizontal="center"/>
    </xf>
    <xf numFmtId="0" fontId="9" fillId="0" borderId="19" xfId="0" applyFont="1" applyBorder="1" applyAlignment="1">
      <alignment horizontal="center"/>
    </xf>
    <xf numFmtId="172" fontId="6" fillId="0" borderId="30" xfId="0" applyNumberFormat="1" applyFont="1" applyBorder="1" applyAlignment="1">
      <alignment horizontal="center"/>
    </xf>
    <xf numFmtId="172" fontId="6" fillId="0" borderId="31" xfId="0" applyNumberFormat="1" applyFont="1" applyBorder="1" applyAlignment="1">
      <alignment horizontal="center"/>
    </xf>
    <xf numFmtId="172" fontId="6" fillId="0" borderId="23" xfId="0" applyNumberFormat="1" applyFont="1" applyBorder="1" applyAlignment="1">
      <alignment horizontal="center"/>
    </xf>
    <xf numFmtId="172" fontId="6" fillId="0" borderId="32" xfId="0" applyNumberFormat="1" applyFont="1" applyBorder="1" applyAlignment="1">
      <alignment horizontal="center"/>
    </xf>
    <xf numFmtId="172" fontId="6" fillId="0" borderId="33" xfId="0" applyNumberFormat="1" applyFont="1" applyBorder="1" applyAlignment="1">
      <alignment horizontal="center"/>
    </xf>
    <xf numFmtId="172" fontId="12" fillId="0" borderId="34" xfId="0" applyNumberFormat="1" applyFont="1" applyBorder="1" applyAlignment="1">
      <alignment horizontal="center"/>
    </xf>
    <xf numFmtId="172" fontId="12" fillId="0" borderId="35" xfId="0" applyNumberFormat="1" applyFont="1" applyBorder="1" applyAlignment="1">
      <alignment horizontal="center"/>
    </xf>
    <xf numFmtId="172" fontId="12" fillId="0" borderId="36" xfId="0" applyNumberFormat="1" applyFont="1" applyBorder="1" applyAlignment="1">
      <alignment horizontal="center"/>
    </xf>
    <xf numFmtId="172" fontId="12" fillId="0" borderId="37" xfId="0" applyNumberFormat="1" applyFont="1" applyBorder="1" applyAlignment="1">
      <alignment horizontal="center"/>
    </xf>
    <xf numFmtId="0" fontId="9" fillId="0" borderId="37" xfId="0" applyFont="1" applyBorder="1" applyAlignment="1">
      <alignment horizontal="center"/>
    </xf>
    <xf numFmtId="0" fontId="9" fillId="0" borderId="38" xfId="0" applyFont="1" applyBorder="1" applyAlignment="1">
      <alignment horizontal="center"/>
    </xf>
    <xf numFmtId="0" fontId="9" fillId="0" borderId="16" xfId="0" applyFont="1" applyBorder="1" applyAlignment="1">
      <alignment horizontal="center"/>
    </xf>
    <xf numFmtId="0" fontId="9" fillId="0" borderId="17" xfId="0" applyFont="1" applyBorder="1" applyAlignment="1">
      <alignment horizontal="center"/>
    </xf>
    <xf numFmtId="0" fontId="9" fillId="0" borderId="39" xfId="0" applyFont="1" applyBorder="1" applyAlignment="1">
      <alignment horizontal="center"/>
    </xf>
    <xf numFmtId="0" fontId="0" fillId="0" borderId="15" xfId="0" applyNumberFormat="1" applyBorder="1" applyAlignment="1" applyProtection="1">
      <alignment horizontal="center"/>
      <protection/>
    </xf>
    <xf numFmtId="0" fontId="0" fillId="17" borderId="15" xfId="0" applyFill="1" applyBorder="1" applyAlignment="1" applyProtection="1">
      <alignment horizontal="center"/>
      <protection locked="0"/>
    </xf>
    <xf numFmtId="0" fontId="0" fillId="17" borderId="18" xfId="0" applyFill="1" applyBorder="1" applyAlignment="1" applyProtection="1">
      <alignment horizontal="center"/>
      <protection locked="0"/>
    </xf>
    <xf numFmtId="0" fontId="14" fillId="0" borderId="12" xfId="0" applyFont="1" applyBorder="1" applyAlignment="1">
      <alignment horizontal="center"/>
    </xf>
    <xf numFmtId="0" fontId="14" fillId="0" borderId="14" xfId="0" applyFont="1" applyBorder="1" applyAlignment="1">
      <alignment horizontal="center"/>
    </xf>
    <xf numFmtId="0" fontId="0" fillId="0" borderId="21" xfId="0" applyBorder="1" applyAlignment="1">
      <alignment horizontal="center"/>
    </xf>
    <xf numFmtId="0" fontId="14" fillId="0" borderId="10" xfId="0" applyFont="1" applyBorder="1" applyAlignment="1">
      <alignment horizontal="center"/>
    </xf>
    <xf numFmtId="0" fontId="14" fillId="0" borderId="13" xfId="0" applyFont="1" applyBorder="1" applyAlignment="1">
      <alignment horizontal="center"/>
    </xf>
    <xf numFmtId="0" fontId="0" fillId="0" borderId="40" xfId="0" applyBorder="1" applyAlignment="1">
      <alignment horizontal="center"/>
    </xf>
    <xf numFmtId="0" fontId="0" fillId="17" borderId="41" xfId="0" applyFill="1" applyBorder="1" applyAlignment="1" applyProtection="1">
      <alignment horizontal="center"/>
      <protection locked="0"/>
    </xf>
    <xf numFmtId="179" fontId="0" fillId="0" borderId="15" xfId="0" applyNumberFormat="1" applyBorder="1" applyAlignment="1" applyProtection="1">
      <alignment horizontal="center"/>
      <protection/>
    </xf>
    <xf numFmtId="0" fontId="0" fillId="17" borderId="24" xfId="0" applyFill="1" applyBorder="1" applyAlignment="1" applyProtection="1">
      <alignment horizontal="center"/>
      <protection locked="0"/>
    </xf>
    <xf numFmtId="0" fontId="0" fillId="0" borderId="0" xfId="57" applyFont="1">
      <alignment/>
      <protection/>
    </xf>
    <xf numFmtId="0" fontId="0" fillId="0" borderId="10" xfId="0" applyFill="1" applyBorder="1" applyAlignment="1">
      <alignment horizontal="center"/>
    </xf>
    <xf numFmtId="0" fontId="0" fillId="0" borderId="16"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7" xfId="0" applyFill="1" applyBorder="1" applyAlignment="1">
      <alignment horizontal="center"/>
    </xf>
    <xf numFmtId="0" fontId="0" fillId="17" borderId="23" xfId="0" applyFill="1" applyBorder="1" applyAlignment="1" applyProtection="1">
      <alignment horizontal="center"/>
      <protection locked="0"/>
    </xf>
    <xf numFmtId="0" fontId="0" fillId="17" borderId="42" xfId="0" applyFill="1" applyBorder="1" applyAlignment="1" applyProtection="1">
      <alignment horizontal="center"/>
      <protection locked="0"/>
    </xf>
    <xf numFmtId="0" fontId="0" fillId="17" borderId="17" xfId="0" applyNumberFormat="1" applyFill="1" applyBorder="1" applyAlignment="1" applyProtection="1">
      <alignment horizontal="center"/>
      <protection locked="0"/>
    </xf>
    <xf numFmtId="0" fontId="0" fillId="17" borderId="43" xfId="0" applyFill="1" applyBorder="1" applyAlignment="1" applyProtection="1">
      <alignment horizontal="center"/>
      <protection locked="0"/>
    </xf>
    <xf numFmtId="0" fontId="0" fillId="17" borderId="17" xfId="0" applyFill="1" applyBorder="1" applyAlignment="1" applyProtection="1">
      <alignment horizontal="center"/>
      <protection locked="0"/>
    </xf>
    <xf numFmtId="0" fontId="0" fillId="16" borderId="13" xfId="0" applyFill="1" applyBorder="1" applyAlignment="1">
      <alignment horizontal="center"/>
    </xf>
    <xf numFmtId="0" fontId="0" fillId="16" borderId="14" xfId="0" applyFill="1" applyBorder="1" applyAlignment="1">
      <alignment horizontal="center"/>
    </xf>
    <xf numFmtId="0" fontId="0" fillId="16" borderId="0" xfId="0" applyFill="1" applyAlignment="1">
      <alignment horizontal="center"/>
    </xf>
    <xf numFmtId="0" fontId="0" fillId="18" borderId="13" xfId="0" applyFill="1" applyBorder="1" applyAlignment="1">
      <alignment horizontal="center"/>
    </xf>
    <xf numFmtId="0" fontId="0" fillId="18" borderId="14" xfId="0" applyFill="1" applyBorder="1" applyAlignment="1">
      <alignment horizontal="center"/>
    </xf>
    <xf numFmtId="0" fontId="0" fillId="18" borderId="0" xfId="0" applyFill="1" applyAlignment="1">
      <alignment horizontal="center"/>
    </xf>
    <xf numFmtId="179" fontId="0" fillId="0" borderId="15" xfId="0" applyNumberFormat="1" applyFill="1" applyBorder="1" applyAlignment="1" applyProtection="1">
      <alignment horizontal="center"/>
      <protection/>
    </xf>
    <xf numFmtId="0" fontId="0" fillId="0" borderId="15" xfId="0" applyFill="1" applyBorder="1" applyAlignment="1">
      <alignment horizontal="center"/>
    </xf>
    <xf numFmtId="0" fontId="0" fillId="0" borderId="19" xfId="0" applyFill="1" applyBorder="1" applyAlignment="1">
      <alignment horizontal="center"/>
    </xf>
    <xf numFmtId="0" fontId="4" fillId="0" borderId="23" xfId="0" applyFont="1" applyFill="1" applyBorder="1" applyAlignment="1">
      <alignment/>
    </xf>
    <xf numFmtId="0" fontId="0" fillId="17" borderId="41" xfId="0" applyNumberFormat="1" applyFill="1" applyBorder="1" applyAlignment="1" applyProtection="1">
      <alignment horizontal="center"/>
      <protection locked="0"/>
    </xf>
    <xf numFmtId="0" fontId="13" fillId="0" borderId="0" xfId="0" applyFont="1" applyAlignment="1">
      <alignment/>
    </xf>
    <xf numFmtId="0" fontId="33" fillId="0" borderId="44" xfId="0" applyFont="1" applyBorder="1" applyAlignment="1">
      <alignment horizontal="left" vertical="top" wrapText="1"/>
    </xf>
    <xf numFmtId="0" fontId="33" fillId="0" borderId="0" xfId="0" applyFont="1" applyAlignment="1">
      <alignment horizontal="left" vertical="top" wrapText="1"/>
    </xf>
    <xf numFmtId="0" fontId="14" fillId="0" borderId="0" xfId="0" applyFont="1" applyAlignment="1">
      <alignment horizontal="center" vertical="center"/>
    </xf>
    <xf numFmtId="0" fontId="0" fillId="0" borderId="0" xfId="0" applyAlignment="1">
      <alignment horizontal="center"/>
    </xf>
    <xf numFmtId="0" fontId="0" fillId="19" borderId="13" xfId="0" applyFill="1" applyBorder="1" applyAlignment="1">
      <alignment horizontal="center"/>
    </xf>
    <xf numFmtId="0" fontId="0" fillId="19" borderId="0" xfId="0" applyFill="1" applyBorder="1" applyAlignment="1">
      <alignment horizontal="center"/>
    </xf>
    <xf numFmtId="0" fontId="13" fillId="0" borderId="0" xfId="0" applyFont="1" applyAlignment="1">
      <alignment horizontal="center" vertical="top" wrapText="1"/>
    </xf>
    <xf numFmtId="0" fontId="13" fillId="0" borderId="44" xfId="0" applyFont="1" applyBorder="1" applyAlignment="1">
      <alignment horizontal="center" vertical="top" wrapText="1"/>
    </xf>
    <xf numFmtId="0" fontId="0" fillId="20" borderId="10" xfId="0" applyFill="1" applyBorder="1" applyAlignment="1">
      <alignment horizontal="center"/>
    </xf>
    <xf numFmtId="0" fontId="0" fillId="20" borderId="45" xfId="0" applyFill="1" applyBorder="1" applyAlignment="1">
      <alignment horizontal="center"/>
    </xf>
    <xf numFmtId="0" fontId="0" fillId="20" borderId="13" xfId="0" applyFill="1" applyBorder="1" applyAlignment="1">
      <alignment horizontal="center"/>
    </xf>
    <xf numFmtId="0" fontId="0" fillId="20" borderId="46" xfId="0" applyFill="1" applyBorder="1" applyAlignment="1">
      <alignment horizontal="center"/>
    </xf>
    <xf numFmtId="0" fontId="0" fillId="20" borderId="47" xfId="0" applyFill="1" applyBorder="1" applyAlignment="1">
      <alignment horizontal="center"/>
    </xf>
    <xf numFmtId="0" fontId="0" fillId="20" borderId="48"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IVISIONAL-H-C-SINGLES-SCORER"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34</xdr:col>
      <xdr:colOff>285750</xdr:colOff>
      <xdr:row>10</xdr:row>
      <xdr:rowOff>152400</xdr:rowOff>
    </xdr:from>
    <xdr:ext cx="76200" cy="200025"/>
    <xdr:sp>
      <xdr:nvSpPr>
        <xdr:cNvPr id="1" name="Text Box 34"/>
        <xdr:cNvSpPr txBox="1">
          <a:spLocks noChangeArrowheads="1"/>
        </xdr:cNvSpPr>
      </xdr:nvSpPr>
      <xdr:spPr>
        <a:xfrm>
          <a:off x="6896100" y="2124075"/>
          <a:ext cx="76200" cy="200025"/>
        </a:xfrm>
        <a:prstGeom prst="rect">
          <a:avLst/>
        </a:prstGeom>
        <a:noFill/>
        <a:ln w="9525" cmpd="sng">
          <a:noFill/>
        </a:ln>
      </xdr:spPr>
      <xdr:txBody>
        <a:bodyPr vertOverflow="clip" wrap="square" lIns="18288" tIns="0" rIns="0" bIns="0"/>
        <a:p>
          <a:pPr algn="l">
            <a:defRPr/>
          </a:pPr>
          <a:r>
            <a:rPr lang="en-US" cap="none" u="none" baseline="0">
              <a:latin typeface="Arial"/>
              <a:ea typeface="Arial"/>
              <a:cs typeface="Arial"/>
            </a:rPr>
            <a:t/>
          </a:r>
        </a:p>
      </xdr:txBody>
    </xdr:sp>
    <xdr:clientData/>
  </xdr:oneCellAnchor>
  <xdr:twoCellAnchor>
    <xdr:from>
      <xdr:col>0</xdr:col>
      <xdr:colOff>0</xdr:colOff>
      <xdr:row>7</xdr:row>
      <xdr:rowOff>0</xdr:rowOff>
    </xdr:from>
    <xdr:to>
      <xdr:col>2</xdr:col>
      <xdr:colOff>600075</xdr:colOff>
      <xdr:row>7</xdr:row>
      <xdr:rowOff>200025</xdr:rowOff>
    </xdr:to>
    <xdr:sp>
      <xdr:nvSpPr>
        <xdr:cNvPr id="2" name="Rectangle 35"/>
        <xdr:cNvSpPr>
          <a:spLocks/>
        </xdr:cNvSpPr>
      </xdr:nvSpPr>
      <xdr:spPr>
        <a:xfrm>
          <a:off x="0" y="1438275"/>
          <a:ext cx="1781175" cy="200025"/>
        </a:xfrm>
        <a:prstGeom prst="rect">
          <a:avLst/>
        </a:prstGeom>
        <a:solidFill>
          <a:srgbClr val="00ABEA"/>
        </a:solidFill>
        <a:ln w="9525" cmpd="sng">
          <a:solidFill>
            <a:srgbClr val="00ABEA"/>
          </a:solidFill>
          <a:headEnd type="none"/>
          <a:tailEnd type="none"/>
        </a:ln>
      </xdr:spPr>
      <xdr:txBody>
        <a:bodyPr vertOverflow="clip" wrap="square" lIns="27432" tIns="18288" rIns="0" bIns="0"/>
        <a:p>
          <a:pPr algn="l">
            <a:defRPr/>
          </a:pPr>
          <a:r>
            <a:rPr lang="en-US" cap="none" sz="1000" b="1" i="0" u="none" baseline="0">
              <a:solidFill>
                <a:srgbClr val="000000"/>
              </a:solidFill>
              <a:latin typeface="Arial"/>
              <a:ea typeface="Arial"/>
              <a:cs typeface="Arial"/>
            </a:rPr>
            <a:t>          Stop AutoComplete</a:t>
          </a:r>
        </a:p>
      </xdr:txBody>
    </xdr:sp>
    <xdr:clientData/>
  </xdr:twoCellAnchor>
  <xdr:twoCellAnchor>
    <xdr:from>
      <xdr:col>5</xdr:col>
      <xdr:colOff>581025</xdr:colOff>
      <xdr:row>7</xdr:row>
      <xdr:rowOff>0</xdr:rowOff>
    </xdr:from>
    <xdr:to>
      <xdr:col>8</xdr:col>
      <xdr:colOff>552450</xdr:colOff>
      <xdr:row>7</xdr:row>
      <xdr:rowOff>219075</xdr:rowOff>
    </xdr:to>
    <xdr:sp>
      <xdr:nvSpPr>
        <xdr:cNvPr id="3" name="Rectangle 36"/>
        <xdr:cNvSpPr>
          <a:spLocks/>
        </xdr:cNvSpPr>
      </xdr:nvSpPr>
      <xdr:spPr>
        <a:xfrm>
          <a:off x="3590925" y="1438275"/>
          <a:ext cx="1800225" cy="219075"/>
        </a:xfrm>
        <a:prstGeom prst="rect">
          <a:avLst/>
        </a:prstGeom>
        <a:solidFill>
          <a:srgbClr val="DD0806"/>
        </a:solidFill>
        <a:ln w="9525" cmpd="sng">
          <a:solidFill>
            <a:srgbClr val="DD0806"/>
          </a:solidFill>
          <a:headEnd type="none"/>
          <a:tailEnd type="none"/>
        </a:ln>
      </xdr:spPr>
      <xdr:txBody>
        <a:bodyPr vertOverflow="clip" wrap="square" lIns="36576" tIns="22860" rIns="0" bIns="0"/>
        <a:p>
          <a:pPr algn="l">
            <a:defRPr/>
          </a:pP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ReStart Autocomplete</a:t>
          </a:r>
        </a:p>
      </xdr:txBody>
    </xdr:sp>
    <xdr:clientData/>
  </xdr:twoCellAnchor>
  <xdr:twoCellAnchor>
    <xdr:from>
      <xdr:col>0</xdr:col>
      <xdr:colOff>0</xdr:colOff>
      <xdr:row>7</xdr:row>
      <xdr:rowOff>0</xdr:rowOff>
    </xdr:from>
    <xdr:to>
      <xdr:col>2</xdr:col>
      <xdr:colOff>600075</xdr:colOff>
      <xdr:row>7</xdr:row>
      <xdr:rowOff>219075</xdr:rowOff>
    </xdr:to>
    <xdr:sp macro="[0]!StartSession">
      <xdr:nvSpPr>
        <xdr:cNvPr id="4" name="Rectangle 39"/>
        <xdr:cNvSpPr>
          <a:spLocks/>
        </xdr:cNvSpPr>
      </xdr:nvSpPr>
      <xdr:spPr>
        <a:xfrm>
          <a:off x="0" y="1438275"/>
          <a:ext cx="1781175" cy="21907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twoCellAnchor>
    <xdr:from>
      <xdr:col>5</xdr:col>
      <xdr:colOff>590550</xdr:colOff>
      <xdr:row>6</xdr:row>
      <xdr:rowOff>57150</xdr:rowOff>
    </xdr:from>
    <xdr:to>
      <xdr:col>8</xdr:col>
      <xdr:colOff>533400</xdr:colOff>
      <xdr:row>7</xdr:row>
      <xdr:rowOff>200025</xdr:rowOff>
    </xdr:to>
    <xdr:sp macro="[0]!EndSession">
      <xdr:nvSpPr>
        <xdr:cNvPr id="5" name="Rectangle 40"/>
        <xdr:cNvSpPr>
          <a:spLocks/>
        </xdr:cNvSpPr>
      </xdr:nvSpPr>
      <xdr:spPr>
        <a:xfrm>
          <a:off x="3600450" y="1438275"/>
          <a:ext cx="1771650" cy="2000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AG47"/>
  <sheetViews>
    <sheetView tabSelected="1" zoomScale="150" zoomScaleNormal="150" zoomScalePageLayoutView="0" workbookViewId="0" topLeftCell="A1">
      <selection activeCell="AK4" sqref="AK4"/>
    </sheetView>
  </sheetViews>
  <sheetFormatPr defaultColWidth="8.8515625" defaultRowHeight="12.75"/>
  <cols>
    <col min="1" max="2" width="8.8515625" style="1" customWidth="1"/>
    <col min="3" max="8" width="9.140625" style="1" customWidth="1"/>
    <col min="9" max="9" width="8.8515625" style="0" customWidth="1"/>
    <col min="10" max="10" width="8.8515625" style="0" hidden="1" customWidth="1"/>
    <col min="11" max="14" width="8.8515625" style="1" hidden="1" customWidth="1"/>
    <col min="15" max="16" width="8.8515625" style="7" hidden="1" customWidth="1"/>
    <col min="17" max="18" width="8.8515625" style="0" hidden="1" customWidth="1"/>
    <col min="19" max="19" width="9.140625" style="0" hidden="1" customWidth="1"/>
    <col min="20" max="20" width="8.8515625" style="1" hidden="1" customWidth="1"/>
    <col min="21" max="30" width="8.8515625" style="0" hidden="1" customWidth="1"/>
    <col min="31" max="31" width="4.7109375" style="0" hidden="1" customWidth="1"/>
    <col min="32" max="32" width="8.8515625" style="0" hidden="1" customWidth="1"/>
  </cols>
  <sheetData>
    <row r="1" spans="1:16" ht="18.75" customHeight="1">
      <c r="A1" s="111" t="s">
        <v>41</v>
      </c>
      <c r="B1" s="111"/>
      <c r="C1" s="111"/>
      <c r="D1" s="111"/>
      <c r="E1" s="111"/>
      <c r="F1" s="111"/>
      <c r="G1" s="111"/>
      <c r="H1" s="111"/>
      <c r="I1" s="111"/>
      <c r="O1" s="7" t="s">
        <v>20</v>
      </c>
      <c r="P1" s="7" t="s">
        <v>24</v>
      </c>
    </row>
    <row r="2" spans="1:16" ht="15" customHeight="1">
      <c r="A2" s="111"/>
      <c r="B2" s="111"/>
      <c r="C2" s="111"/>
      <c r="D2" s="111"/>
      <c r="E2" s="111"/>
      <c r="F2" s="111"/>
      <c r="G2" s="111"/>
      <c r="H2" s="111"/>
      <c r="I2" s="111"/>
      <c r="O2" s="7" t="s">
        <v>28</v>
      </c>
      <c r="P2" s="7" t="s">
        <v>28</v>
      </c>
    </row>
    <row r="3" spans="1:9" ht="18.75" customHeight="1">
      <c r="A3" s="111" t="s">
        <v>42</v>
      </c>
      <c r="B3" s="111"/>
      <c r="C3" s="111"/>
      <c r="D3" s="111"/>
      <c r="E3" s="111"/>
      <c r="F3" s="111"/>
      <c r="G3" s="111"/>
      <c r="H3" s="111"/>
      <c r="I3" s="111"/>
    </row>
    <row r="4" spans="1:18" ht="18.75" customHeight="1">
      <c r="A4" s="111"/>
      <c r="B4" s="111"/>
      <c r="C4" s="111"/>
      <c r="D4" s="111"/>
      <c r="E4" s="111"/>
      <c r="F4" s="111"/>
      <c r="G4" s="111"/>
      <c r="H4" s="111"/>
      <c r="I4" s="111"/>
      <c r="K4" s="112" t="s">
        <v>7</v>
      </c>
      <c r="L4" s="112"/>
      <c r="M4" s="112"/>
      <c r="N4" s="112"/>
      <c r="O4" s="112" t="s">
        <v>8</v>
      </c>
      <c r="P4" s="112"/>
      <c r="Q4" s="112"/>
      <c r="R4" s="112"/>
    </row>
    <row r="5" spans="1:18" ht="18.75" customHeight="1">
      <c r="A5" s="111"/>
      <c r="B5" s="111"/>
      <c r="C5" s="111"/>
      <c r="D5" s="111"/>
      <c r="E5" s="111"/>
      <c r="F5" s="111"/>
      <c r="G5" s="111"/>
      <c r="H5" s="111"/>
      <c r="I5" s="111"/>
      <c r="K5" s="112"/>
      <c r="L5" s="112"/>
      <c r="M5" s="112"/>
      <c r="N5" s="112"/>
      <c r="O5" s="112"/>
      <c r="P5" s="112"/>
      <c r="Q5" s="112"/>
      <c r="R5" s="112"/>
    </row>
    <row r="6" spans="1:21" ht="18.75" customHeight="1">
      <c r="A6" s="111"/>
      <c r="B6" s="111"/>
      <c r="C6" s="111"/>
      <c r="D6" s="111"/>
      <c r="E6" s="111"/>
      <c r="F6" s="111"/>
      <c r="G6" s="111"/>
      <c r="H6" s="111"/>
      <c r="I6" s="111"/>
      <c r="K6" s="98" t="s">
        <v>21</v>
      </c>
      <c r="L6" s="98" t="s">
        <v>21</v>
      </c>
      <c r="M6" s="98" t="s">
        <v>21</v>
      </c>
      <c r="N6" s="98" t="s">
        <v>21</v>
      </c>
      <c r="O6" s="101" t="s">
        <v>21</v>
      </c>
      <c r="P6" s="101" t="s">
        <v>21</v>
      </c>
      <c r="Q6" s="101" t="s">
        <v>21</v>
      </c>
      <c r="R6" s="101" t="s">
        <v>21</v>
      </c>
      <c r="S6" s="17" t="s">
        <v>0</v>
      </c>
      <c r="T6" s="17" t="s">
        <v>36</v>
      </c>
      <c r="U6" s="101" t="s">
        <v>25</v>
      </c>
    </row>
    <row r="7" spans="1:21" ht="4.5" customHeight="1">
      <c r="A7" s="111"/>
      <c r="B7" s="111"/>
      <c r="C7" s="111"/>
      <c r="D7" s="111"/>
      <c r="E7" s="111"/>
      <c r="F7" s="111"/>
      <c r="G7" s="111"/>
      <c r="H7" s="111"/>
      <c r="I7" s="111"/>
      <c r="K7" s="99" t="s">
        <v>15</v>
      </c>
      <c r="L7" s="99" t="s">
        <v>15</v>
      </c>
      <c r="M7" s="99" t="s">
        <v>15</v>
      </c>
      <c r="N7" s="98" t="s">
        <v>15</v>
      </c>
      <c r="O7" s="102" t="s">
        <v>15</v>
      </c>
      <c r="P7" s="102" t="s">
        <v>15</v>
      </c>
      <c r="Q7" s="102" t="s">
        <v>15</v>
      </c>
      <c r="R7" s="101" t="s">
        <v>15</v>
      </c>
      <c r="S7" s="17" t="s">
        <v>1</v>
      </c>
      <c r="T7" s="17" t="s">
        <v>37</v>
      </c>
      <c r="U7" s="101" t="s">
        <v>26</v>
      </c>
    </row>
    <row r="8" spans="1:20" ht="17.25" customHeight="1" thickBot="1">
      <c r="A8" s="110"/>
      <c r="B8" s="110"/>
      <c r="C8" s="110"/>
      <c r="D8" s="110"/>
      <c r="E8" s="110"/>
      <c r="F8" s="110"/>
      <c r="G8" s="110"/>
      <c r="H8" s="110"/>
      <c r="I8" s="110"/>
      <c r="K8" s="100" t="s">
        <v>20</v>
      </c>
      <c r="L8" s="100" t="s">
        <v>20</v>
      </c>
      <c r="M8" s="100" t="s">
        <v>28</v>
      </c>
      <c r="N8" s="100" t="s">
        <v>28</v>
      </c>
      <c r="O8" s="103" t="s">
        <v>20</v>
      </c>
      <c r="P8" s="103" t="s">
        <v>20</v>
      </c>
      <c r="Q8" s="103" t="s">
        <v>28</v>
      </c>
      <c r="R8" s="103" t="s">
        <v>28</v>
      </c>
      <c r="T8" s="32" t="s">
        <v>38</v>
      </c>
    </row>
    <row r="9" spans="1:18" ht="12">
      <c r="A9" s="78" t="s">
        <v>2</v>
      </c>
      <c r="B9" s="81" t="s">
        <v>5</v>
      </c>
      <c r="C9" s="88"/>
      <c r="D9" s="4" t="s">
        <v>11</v>
      </c>
      <c r="E9" s="90" t="s">
        <v>12</v>
      </c>
      <c r="F9" s="91" t="s">
        <v>13</v>
      </c>
      <c r="G9" s="3" t="s">
        <v>15</v>
      </c>
      <c r="H9" s="4" t="s">
        <v>17</v>
      </c>
      <c r="I9" s="18"/>
      <c r="J9" s="12"/>
      <c r="K9" s="98" t="s">
        <v>22</v>
      </c>
      <c r="L9" s="98" t="s">
        <v>22</v>
      </c>
      <c r="M9" s="98" t="s">
        <v>22</v>
      </c>
      <c r="N9" s="98" t="s">
        <v>22</v>
      </c>
      <c r="O9" s="101" t="s">
        <v>22</v>
      </c>
      <c r="P9" s="101" t="s">
        <v>22</v>
      </c>
      <c r="Q9" s="101" t="s">
        <v>22</v>
      </c>
      <c r="R9" s="101" t="s">
        <v>22</v>
      </c>
    </row>
    <row r="10" spans="1:18" ht="12.75" thickBot="1">
      <c r="A10" s="79" t="s">
        <v>3</v>
      </c>
      <c r="B10" s="82" t="s">
        <v>6</v>
      </c>
      <c r="C10" s="17" t="s">
        <v>9</v>
      </c>
      <c r="D10" s="6" t="s">
        <v>10</v>
      </c>
      <c r="E10" s="32" t="s">
        <v>10</v>
      </c>
      <c r="F10" s="16" t="s">
        <v>14</v>
      </c>
      <c r="G10" s="7" t="s">
        <v>16</v>
      </c>
      <c r="H10" s="6" t="s">
        <v>15</v>
      </c>
      <c r="I10" s="19" t="s">
        <v>19</v>
      </c>
      <c r="J10" s="32"/>
      <c r="K10" s="100" t="s">
        <v>24</v>
      </c>
      <c r="L10" s="100" t="s">
        <v>28</v>
      </c>
      <c r="M10" s="100" t="s">
        <v>24</v>
      </c>
      <c r="N10" s="100" t="s">
        <v>28</v>
      </c>
      <c r="O10" s="103" t="s">
        <v>24</v>
      </c>
      <c r="P10" s="103" t="s">
        <v>28</v>
      </c>
      <c r="Q10" s="103" t="s">
        <v>24</v>
      </c>
      <c r="R10" s="103" t="s">
        <v>28</v>
      </c>
    </row>
    <row r="11" spans="1:30" ht="12.75">
      <c r="A11" s="80" t="s">
        <v>4</v>
      </c>
      <c r="B11" s="83" t="s">
        <v>18</v>
      </c>
      <c r="C11" s="89" t="s">
        <v>18</v>
      </c>
      <c r="D11" s="97">
        <v>700</v>
      </c>
      <c r="E11" s="92" t="s">
        <v>18</v>
      </c>
      <c r="F11" s="92" t="s">
        <v>18</v>
      </c>
      <c r="G11" s="10" t="s">
        <v>18</v>
      </c>
      <c r="H11" s="96">
        <v>1</v>
      </c>
      <c r="I11" s="15" t="s">
        <v>18</v>
      </c>
      <c r="J11" s="33"/>
      <c r="K11" s="100" t="s">
        <v>29</v>
      </c>
      <c r="L11" s="100" t="s">
        <v>29</v>
      </c>
      <c r="M11" s="100" t="s">
        <v>29</v>
      </c>
      <c r="N11" s="100" t="s">
        <v>29</v>
      </c>
      <c r="O11" s="103" t="s">
        <v>29</v>
      </c>
      <c r="P11" s="103" t="s">
        <v>29</v>
      </c>
      <c r="Q11" s="103" t="s">
        <v>29</v>
      </c>
      <c r="R11" s="103" t="s">
        <v>29</v>
      </c>
      <c r="V11" s="80" t="s">
        <v>4</v>
      </c>
      <c r="W11" s="83" t="s">
        <v>18</v>
      </c>
      <c r="X11" s="89" t="s">
        <v>18</v>
      </c>
      <c r="Y11" s="97"/>
      <c r="Z11" s="92" t="s">
        <v>18</v>
      </c>
      <c r="AA11" s="92" t="s">
        <v>18</v>
      </c>
      <c r="AB11" s="10" t="s">
        <v>18</v>
      </c>
      <c r="AC11" s="96"/>
      <c r="AD11" s="15" t="s">
        <v>18</v>
      </c>
    </row>
    <row r="12" spans="1:33" ht="12.75">
      <c r="A12" s="93"/>
      <c r="B12" s="94"/>
      <c r="C12" s="84"/>
      <c r="D12" s="104">
        <f>IF(A12="","",IF(H11&gt;=HLOOKUP(D11,Lookup2!$A$1:$M$3,2),D11-1,(IF(H11&lt;=HLOOKUP(D11,Lookup2!$A$1:$M$3,3),D11+1,D11))))</f>
      </c>
      <c r="E12" s="108"/>
      <c r="F12" s="84"/>
      <c r="G12" s="105">
        <f>IF(A12="","",IF(A12="S",(IF(J12="HW",K12,IF(J12="HL",L12,IF(J12="LW",M12,IF(J12="LL",N12,""))))),IF(A12="D",(IF(J12="HW",O12,IF(J12="HL",P12,IF(J12="LW",Q12,IF(J12="LL",R12,""))))))))</f>
      </c>
      <c r="H12" s="106">
        <f aca="true" t="shared" si="0" ref="H12:H20">IF(IF(IF(G12="","",H11+G12)&lt;0,0,IF(G12="","",H11+G12))&gt;1000,IF(G12="","",1000),IF(IF(G12="","",H11+G12)&lt;0,0,IF(G12="","",H11+G12)))</f>
      </c>
      <c r="I12" s="107">
        <f>IF(A12="","",IF(D12&lt;&gt;D11,"CHANGE",""))</f>
      </c>
      <c r="J12" s="33">
        <f>CONCATENATE(C12,F12)</f>
      </c>
      <c r="K12" s="100">
        <v>10</v>
      </c>
      <c r="L12" s="100">
        <f>IF(D12&gt;9,0,-10)</f>
        <v>0</v>
      </c>
      <c r="M12" s="100" t="e">
        <f>HLOOKUP(E12,Lookup!$A$1:$O$14,$D12+2,FALSE)</f>
        <v>#VALUE!</v>
      </c>
      <c r="N12" s="100">
        <f>IF(D12&gt;9,0,-(HLOOKUP(D12,Lookup!$A$1:$O$14,E12+2,FALSE)))</f>
        <v>0</v>
      </c>
      <c r="O12" s="103">
        <v>5</v>
      </c>
      <c r="P12" s="103">
        <f>IF(D12&gt;9,0,-5)</f>
        <v>0</v>
      </c>
      <c r="Q12" s="103" t="e">
        <f>HLOOKUP(S12,Lookup!$B$20:$Z$22,U12,FALSE)</f>
        <v>#REF!</v>
      </c>
      <c r="R12" s="103">
        <f>IF(D12&gt;9,0,-HLOOKUP(S12,Lookup!$B$20:$Z$22,U12,FALSE))</f>
        <v>0</v>
      </c>
      <c r="S12">
        <f>IF(A12="S","",MAX(B12,E12)-MIN(B12,E12))</f>
        <v>0</v>
      </c>
      <c r="T12" s="1" t="str">
        <f>IF(A12="S","",IF(F12="W",IF(B12&gt;E12,"H","L"),IF(E12&gt;B12,"H","L")))</f>
        <v>L</v>
      </c>
      <c r="U12">
        <f>IF(A12="S","",IF(A12="D",IF(T12="H",2,3),""))</f>
      </c>
      <c r="V12" s="93"/>
      <c r="W12" s="94"/>
      <c r="X12" s="84"/>
      <c r="Y12" s="104">
        <f>IF(V12="","",IF(AC11&gt;=HLOOKUP(Y11,Lookup2!$A$1:$M$3,2),Y11-1,(IF(AC11&lt;=HLOOKUP(Y11,Lookup2!$A$1:$M$3,3),Y11+1,Y11))))</f>
      </c>
      <c r="Z12" s="108"/>
      <c r="AA12" s="84"/>
      <c r="AB12" s="105">
        <f>IF(V12="","",IF(V12="S",(IF(AE12="HW",AF12,IF(AE12="HL",AG12,IF(AE12="LW",AH12,IF(AE12="LL",AI12,""))))),IF(V12="D",(IF(AE12="HW",AJ12,IF(AE12="HL",AK12,IF(AE12="LW",AL12,IF(AE12="LL",AM12,""))))))))</f>
      </c>
      <c r="AC12" s="106">
        <f aca="true" t="shared" si="1" ref="AC12:AC20">IF(IF(IF(AB12="","",AC11+AB12)&lt;0,0,IF(AB12="","",AC11+AB12))&gt;1000,IF(AB12="","",1000),IF(IF(AB12="","",AC11+AB12)&lt;0,0,IF(AB12="","",AC11+AB12)))</f>
      </c>
      <c r="AD12" s="107">
        <f>IF(V12="","",IF(Y12&lt;&gt;Y11,"CHANGE",""))</f>
      </c>
      <c r="AE12" s="1">
        <v>1</v>
      </c>
      <c r="AG12" s="109"/>
    </row>
    <row r="13" spans="1:31" ht="12.75" customHeight="1">
      <c r="A13" s="93">
        <f aca="true" t="shared" si="2" ref="A13:A44">IF(H12="","",A12)</f>
      </c>
      <c r="B13" s="93">
        <f aca="true" t="shared" si="3" ref="B13:B44">IF(H12="","",B12)</f>
      </c>
      <c r="C13" s="93">
        <f aca="true" t="shared" si="4" ref="C13:C44">IF(H12="","",C12)</f>
      </c>
      <c r="D13" s="104">
        <f>IF(A13="","",IF(H12&gt;=HLOOKUP(D12,Lookup2!$A$1:$M$3,2),D12-1,(IF(H12&lt;=HLOOKUP(D12,Lookup2!$A$1:$M$3,3),D12+1,D12))))</f>
      </c>
      <c r="E13" s="93">
        <f aca="true" t="shared" si="5" ref="E13:E44">IF(H12="","",E12)</f>
      </c>
      <c r="F13" s="93"/>
      <c r="G13" s="105">
        <f>IF(A13="","",IF(A13="S",(IF(J13="HW",K13,IF(J13="HL",L13,IF(J13="LW",M13,IF(J13="LL",N13,""))))),IF(A13="D",(IF(J13="HW",O13,IF(J13="HL",P13,IF(J13="LW",Q13,IF(J13="LL",R13,""))))))))</f>
      </c>
      <c r="H13" s="106">
        <f t="shared" si="0"/>
      </c>
      <c r="I13" s="107">
        <f>IF(A13="","",IF(D13&lt;&gt;D12,"CHANGE",""))</f>
      </c>
      <c r="J13" s="33">
        <f aca="true" t="shared" si="6" ref="J13:J43">CONCATENATE(C13,F13)</f>
      </c>
      <c r="K13" s="100">
        <v>10</v>
      </c>
      <c r="L13" s="100">
        <f aca="true" t="shared" si="7" ref="L13:L43">IF(D13&gt;9,0,-10)</f>
        <v>0</v>
      </c>
      <c r="M13" s="100" t="e">
        <f>HLOOKUP(E13,Lookup!$A$1:$O$14,$D13+2,FALSE)</f>
        <v>#VALUE!</v>
      </c>
      <c r="N13" s="100">
        <f>IF(D13&gt;9,0,-(HLOOKUP(D13,Lookup!$A$1:$O$14,E13+2,FALSE)))</f>
        <v>0</v>
      </c>
      <c r="O13" s="103">
        <v>5</v>
      </c>
      <c r="P13" s="103">
        <f aca="true" t="shared" si="8" ref="P13:P43">IF(D13&gt;9,0,-5)</f>
        <v>0</v>
      </c>
      <c r="Q13" s="103" t="e">
        <f>HLOOKUP(S13,Lookup!$B$20:$Z$22,U13,FALSE)</f>
        <v>#REF!</v>
      </c>
      <c r="R13" s="103">
        <f>IF(D13&gt;9,0,-HLOOKUP(S13,Lookup!$B$20:$Z$22,U13,FALSE))</f>
        <v>0</v>
      </c>
      <c r="S13">
        <f aca="true" t="shared" si="9" ref="S13:S43">IF(A13="S","",MAX(B13,E13)-MIN(B13,E13))</f>
        <v>0</v>
      </c>
      <c r="T13" s="1" t="str">
        <f aca="true" t="shared" si="10" ref="T13:T43">IF(A13="S","",IF(F13="W",IF(B13&gt;E13,"H","L"),IF(E13&gt;B13,"H","L")))</f>
        <v>L</v>
      </c>
      <c r="U13">
        <f aca="true" t="shared" si="11" ref="U13:U43">IF(A13="S","",IF(A13="D",IF(T13="H",2,3),""))</f>
      </c>
      <c r="V13" s="93">
        <f aca="true" t="shared" si="12" ref="V13:V44">IF(AC12="","",V12)</f>
      </c>
      <c r="W13" s="93">
        <f aca="true" t="shared" si="13" ref="W13:W44">IF(AC12="","",W12)</f>
      </c>
      <c r="X13" s="93">
        <f aca="true" t="shared" si="14" ref="X13:X44">IF(AC12="","",X12)</f>
      </c>
      <c r="Y13" s="104">
        <f>IF(V13="","",IF(AC12&gt;=HLOOKUP(Y12,Lookup2!$A$1:$M$3,2),Y12-1,(IF(AC12&lt;=HLOOKUP(Y12,Lookup2!$A$1:$M$3,3),Y12+1,Y12))))</f>
      </c>
      <c r="Z13" s="93">
        <f aca="true" t="shared" si="15" ref="Z13:Z44">IF(AC12="","",Z12)</f>
      </c>
      <c r="AA13" s="93"/>
      <c r="AB13" s="105">
        <f>IF(V13="","",IF(V13="S",(IF(AE13="HW",AF13,IF(AE13="HL",AG13,IF(AE13="LW",AH13,IF(AE13="LL",AI13,""))))),IF(V13="D",(IF(AE13="HW",AJ13,IF(AE13="HL",AK13,IF(AE13="LW",AL13,IF(AE13="LL",AM13,""))))))))</f>
      </c>
      <c r="AC13" s="106">
        <f t="shared" si="1"/>
      </c>
      <c r="AD13" s="107">
        <f>IF(V13="","",IF(Y13&lt;&gt;Y12,"CHANGE",""))</f>
      </c>
      <c r="AE13" s="1">
        <v>2</v>
      </c>
    </row>
    <row r="14" spans="1:31" ht="12">
      <c r="A14" s="93">
        <f t="shared" si="2"/>
      </c>
      <c r="B14" s="93">
        <f t="shared" si="3"/>
      </c>
      <c r="C14" s="93">
        <f t="shared" si="4"/>
      </c>
      <c r="D14" s="104">
        <f>IF(A14="","",IF(H13&gt;=HLOOKUP(D13,Lookup2!$A$1:$M$3,2),D13-1,(IF(H13&lt;=HLOOKUP(D13,Lookup2!$A$1:$M$3,3),D13+1,D13))))</f>
      </c>
      <c r="E14" s="93">
        <f t="shared" si="5"/>
      </c>
      <c r="F14" s="93"/>
      <c r="G14" s="105">
        <f aca="true" t="shared" si="16" ref="G14:G43">IF(A14="","",IF(A14="S",(IF(J14="HW",K14,IF(J14="HL",L14,IF(J14="LW",M14,IF(J14="LL",N14,""))))),IF(A14="D",(IF(J14="HW",O14,IF(J14="HL",P14,IF(J14="LW",Q14,IF(J14="LL",R14,""))))))))</f>
      </c>
      <c r="H14" s="106">
        <f t="shared" si="0"/>
      </c>
      <c r="I14" s="107">
        <f aca="true" t="shared" si="17" ref="I14:I44">IF(A14="","",IF(D14&lt;&gt;D13,"CHANGE",""))</f>
      </c>
      <c r="J14" s="33">
        <f t="shared" si="6"/>
      </c>
      <c r="K14" s="100">
        <v>10</v>
      </c>
      <c r="L14" s="100">
        <f t="shared" si="7"/>
        <v>0</v>
      </c>
      <c r="M14" s="100" t="e">
        <f>HLOOKUP(E14,Lookup!$A$1:$O$14,$D14+2,FALSE)</f>
        <v>#VALUE!</v>
      </c>
      <c r="N14" s="100">
        <f>IF(D14&gt;9,0,-(HLOOKUP(D14,Lookup!$A$1:$O$14,E14+2,FALSE)))</f>
        <v>0</v>
      </c>
      <c r="O14" s="103">
        <v>5</v>
      </c>
      <c r="P14" s="103">
        <f t="shared" si="8"/>
        <v>0</v>
      </c>
      <c r="Q14" s="103" t="e">
        <f>HLOOKUP(S14,Lookup!$B$20:$Z$22,U14,FALSE)</f>
        <v>#REF!</v>
      </c>
      <c r="R14" s="103">
        <f>IF(D14&gt;9,0,-HLOOKUP(S14,Lookup!$B$20:$Z$22,U14,FALSE))</f>
        <v>0</v>
      </c>
      <c r="S14">
        <f t="shared" si="9"/>
        <v>0</v>
      </c>
      <c r="T14" s="1" t="str">
        <f t="shared" si="10"/>
        <v>L</v>
      </c>
      <c r="U14">
        <f t="shared" si="11"/>
      </c>
      <c r="V14" s="93">
        <f t="shared" si="12"/>
      </c>
      <c r="W14" s="93">
        <f t="shared" si="13"/>
      </c>
      <c r="X14" s="93">
        <f t="shared" si="14"/>
      </c>
      <c r="Y14" s="104">
        <f>IF(V14="","",IF(AC13&gt;=HLOOKUP(Y13,Lookup2!$A$1:$M$3,2),Y13-1,(IF(AC13&lt;=HLOOKUP(Y13,Lookup2!$A$1:$M$3,3),Y13+1,Y13))))</f>
      </c>
      <c r="Z14" s="93">
        <f t="shared" si="15"/>
      </c>
      <c r="AA14" s="93"/>
      <c r="AB14" s="105">
        <f aca="true" t="shared" si="18" ref="AB14:AB43">IF(V14="","",IF(V14="S",(IF(AE14="HW",AF14,IF(AE14="HL",AG14,IF(AE14="LW",AH14,IF(AE14="LL",AI14,""))))),IF(V14="D",(IF(AE14="HW",AJ14,IF(AE14="HL",AK14,IF(AE14="LW",AL14,IF(AE14="LL",AM14,""))))))))</f>
      </c>
      <c r="AC14" s="106">
        <f t="shared" si="1"/>
      </c>
      <c r="AD14" s="107">
        <f aca="true" t="shared" si="19" ref="AD14:AD44">IF(V14="","",IF(Y14&lt;&gt;Y13,"CHANGE",""))</f>
      </c>
      <c r="AE14" s="1">
        <v>3</v>
      </c>
    </row>
    <row r="15" spans="1:31" ht="12">
      <c r="A15" s="93">
        <f t="shared" si="2"/>
      </c>
      <c r="B15" s="93">
        <f t="shared" si="3"/>
      </c>
      <c r="C15" s="93">
        <f t="shared" si="4"/>
      </c>
      <c r="D15" s="104">
        <f>IF(A15="","",IF(H14&gt;=HLOOKUP(D14,Lookup2!$A$1:$M$3,2),D14-1,(IF(H14&lt;=HLOOKUP(D14,Lookup2!$A$1:$M$3,3),D14+1,D14))))</f>
      </c>
      <c r="E15" s="93">
        <f t="shared" si="5"/>
      </c>
      <c r="F15" s="93"/>
      <c r="G15" s="105">
        <f t="shared" si="16"/>
      </c>
      <c r="H15" s="106">
        <f t="shared" si="0"/>
      </c>
      <c r="I15" s="107">
        <f t="shared" si="17"/>
      </c>
      <c r="J15" s="33">
        <f t="shared" si="6"/>
      </c>
      <c r="K15" s="100">
        <v>10</v>
      </c>
      <c r="L15" s="100">
        <f t="shared" si="7"/>
        <v>0</v>
      </c>
      <c r="M15" s="100" t="e">
        <f>HLOOKUP(E15,Lookup!$A$1:$O$14,$D15+2,FALSE)</f>
        <v>#VALUE!</v>
      </c>
      <c r="N15" s="100">
        <f>IF(D15&gt;9,0,-(HLOOKUP(D15,Lookup!$A$1:$O$14,E15+2,FALSE)))</f>
        <v>0</v>
      </c>
      <c r="O15" s="103">
        <v>5</v>
      </c>
      <c r="P15" s="103">
        <f t="shared" si="8"/>
        <v>0</v>
      </c>
      <c r="Q15" s="103" t="e">
        <f>HLOOKUP(S15,Lookup!$B$20:$Z$22,U15,FALSE)</f>
        <v>#REF!</v>
      </c>
      <c r="R15" s="103">
        <f>IF(D15&gt;9,0,-HLOOKUP(S15,Lookup!$B$20:$Z$22,U15,FALSE))</f>
        <v>0</v>
      </c>
      <c r="S15">
        <f t="shared" si="9"/>
        <v>0</v>
      </c>
      <c r="T15" s="1" t="str">
        <f t="shared" si="10"/>
        <v>L</v>
      </c>
      <c r="U15">
        <f t="shared" si="11"/>
      </c>
      <c r="V15" s="93">
        <f t="shared" si="12"/>
      </c>
      <c r="W15" s="93">
        <f t="shared" si="13"/>
      </c>
      <c r="X15" s="93">
        <f t="shared" si="14"/>
      </c>
      <c r="Y15" s="104">
        <f>IF(V15="","",IF(AC14&gt;=HLOOKUP(Y14,Lookup2!$A$1:$M$3,2),Y14-1,(IF(AC14&lt;=HLOOKUP(Y14,Lookup2!$A$1:$M$3,3),Y14+1,Y14))))</f>
      </c>
      <c r="Z15" s="93">
        <f t="shared" si="15"/>
      </c>
      <c r="AA15" s="93"/>
      <c r="AB15" s="105">
        <f t="shared" si="18"/>
      </c>
      <c r="AC15" s="106">
        <f t="shared" si="1"/>
      </c>
      <c r="AD15" s="107">
        <f t="shared" si="19"/>
      </c>
      <c r="AE15" s="1">
        <v>4</v>
      </c>
    </row>
    <row r="16" spans="1:31" ht="12">
      <c r="A16" s="93">
        <f t="shared" si="2"/>
      </c>
      <c r="B16" s="93">
        <f t="shared" si="3"/>
      </c>
      <c r="C16" s="93">
        <f t="shared" si="4"/>
      </c>
      <c r="D16" s="104">
        <f>IF(A16="","",IF(H15&gt;=HLOOKUP(D15,Lookup2!$A$1:$M$3,2),D15-1,(IF(H15&lt;=HLOOKUP(D15,Lookup2!$A$1:$M$3,3),D15+1,D15))))</f>
      </c>
      <c r="E16" s="93">
        <f t="shared" si="5"/>
      </c>
      <c r="F16" s="93"/>
      <c r="G16" s="105">
        <f t="shared" si="16"/>
      </c>
      <c r="H16" s="106">
        <f t="shared" si="0"/>
      </c>
      <c r="I16" s="107">
        <f t="shared" si="17"/>
      </c>
      <c r="J16" s="33">
        <f t="shared" si="6"/>
      </c>
      <c r="K16" s="100">
        <v>10</v>
      </c>
      <c r="L16" s="100">
        <f t="shared" si="7"/>
        <v>0</v>
      </c>
      <c r="M16" s="100" t="e">
        <f>HLOOKUP(E16,Lookup!$A$1:$O$14,$D16+2,FALSE)</f>
        <v>#VALUE!</v>
      </c>
      <c r="N16" s="100">
        <f>IF(D16&gt;9,0,-(HLOOKUP(D16,Lookup!$A$1:$O$14,E16+2,FALSE)))</f>
        <v>0</v>
      </c>
      <c r="O16" s="103">
        <v>5</v>
      </c>
      <c r="P16" s="103">
        <f t="shared" si="8"/>
        <v>0</v>
      </c>
      <c r="Q16" s="103" t="e">
        <f>HLOOKUP(S16,Lookup!$B$20:$Z$22,U16,FALSE)</f>
        <v>#REF!</v>
      </c>
      <c r="R16" s="103">
        <f>IF(D16&gt;9,0,-HLOOKUP(S16,Lookup!$B$20:$Z$22,U16,FALSE))</f>
        <v>0</v>
      </c>
      <c r="S16">
        <f t="shared" si="9"/>
        <v>0</v>
      </c>
      <c r="T16" s="1" t="str">
        <f t="shared" si="10"/>
        <v>L</v>
      </c>
      <c r="U16">
        <f t="shared" si="11"/>
      </c>
      <c r="V16" s="93">
        <f t="shared" si="12"/>
      </c>
      <c r="W16" s="93">
        <f t="shared" si="13"/>
      </c>
      <c r="X16" s="93">
        <f t="shared" si="14"/>
      </c>
      <c r="Y16" s="104">
        <f>IF(V16="","",IF(AC15&gt;=HLOOKUP(Y15,Lookup2!$A$1:$M$3,2),Y15-1,(IF(AC15&lt;=HLOOKUP(Y15,Lookup2!$A$1:$M$3,3),Y15+1,Y15))))</f>
      </c>
      <c r="Z16" s="93">
        <f t="shared" si="15"/>
      </c>
      <c r="AA16" s="93"/>
      <c r="AB16" s="105">
        <f t="shared" si="18"/>
      </c>
      <c r="AC16" s="106">
        <f t="shared" si="1"/>
      </c>
      <c r="AD16" s="107">
        <f t="shared" si="19"/>
      </c>
      <c r="AE16" s="1">
        <v>5</v>
      </c>
    </row>
    <row r="17" spans="1:31" ht="12">
      <c r="A17" s="93">
        <f t="shared" si="2"/>
      </c>
      <c r="B17" s="93">
        <f t="shared" si="3"/>
      </c>
      <c r="C17" s="93">
        <f t="shared" si="4"/>
      </c>
      <c r="D17" s="85">
        <f>IF(A17="","",IF(H16&gt;=HLOOKUP(D16,Lookup2!$A$1:$M$3,2),D16-1,(IF(H16&lt;=HLOOKUP(D16,Lookup2!$A$1:$M$3,3),D16+1,D16))))</f>
      </c>
      <c r="E17" s="93">
        <f t="shared" si="5"/>
      </c>
      <c r="F17" s="93"/>
      <c r="G17" s="8">
        <f t="shared" si="16"/>
      </c>
      <c r="H17" s="106">
        <f t="shared" si="0"/>
      </c>
      <c r="I17" s="107">
        <f t="shared" si="17"/>
      </c>
      <c r="J17" s="33">
        <f t="shared" si="6"/>
      </c>
      <c r="K17" s="100">
        <v>10</v>
      </c>
      <c r="L17" s="100">
        <f t="shared" si="7"/>
        <v>0</v>
      </c>
      <c r="M17" s="100" t="e">
        <f>HLOOKUP(E17,Lookup!$A$1:$O$14,$D17+2,FALSE)</f>
        <v>#VALUE!</v>
      </c>
      <c r="N17" s="100">
        <f>IF(D17&gt;9,0,-(HLOOKUP(D17,Lookup!$A$1:$O$14,E17+2,FALSE)))</f>
        <v>0</v>
      </c>
      <c r="O17" s="103">
        <v>5</v>
      </c>
      <c r="P17" s="103">
        <f t="shared" si="8"/>
        <v>0</v>
      </c>
      <c r="Q17" s="103" t="e">
        <f>HLOOKUP(S17,Lookup!$B$20:$Z$22,U17,FALSE)</f>
        <v>#REF!</v>
      </c>
      <c r="R17" s="103">
        <f>IF(D17&gt;9,0,-HLOOKUP(S17,Lookup!$B$20:$Z$22,U17,FALSE))</f>
        <v>0</v>
      </c>
      <c r="S17">
        <f t="shared" si="9"/>
        <v>0</v>
      </c>
      <c r="T17" s="1" t="str">
        <f t="shared" si="10"/>
        <v>L</v>
      </c>
      <c r="U17">
        <f t="shared" si="11"/>
      </c>
      <c r="V17" s="93">
        <f t="shared" si="12"/>
      </c>
      <c r="W17" s="93">
        <f t="shared" si="13"/>
      </c>
      <c r="X17" s="93">
        <f t="shared" si="14"/>
      </c>
      <c r="Y17" s="85">
        <f>IF(V17="","",IF(AC16&gt;=HLOOKUP(Y16,Lookup2!$A$1:$M$3,2),Y16-1,(IF(AC16&lt;=HLOOKUP(Y16,Lookup2!$A$1:$M$3,3),Y16+1,Y16))))</f>
      </c>
      <c r="Z17" s="93">
        <f t="shared" si="15"/>
      </c>
      <c r="AA17" s="93"/>
      <c r="AB17" s="8">
        <f t="shared" si="18"/>
      </c>
      <c r="AC17" s="106">
        <f t="shared" si="1"/>
      </c>
      <c r="AD17" s="107">
        <f t="shared" si="19"/>
      </c>
      <c r="AE17" s="1">
        <v>6</v>
      </c>
    </row>
    <row r="18" spans="1:31" ht="12">
      <c r="A18" s="93">
        <f t="shared" si="2"/>
      </c>
      <c r="B18" s="93">
        <f t="shared" si="3"/>
      </c>
      <c r="C18" s="93">
        <f t="shared" si="4"/>
      </c>
      <c r="D18" s="85">
        <f>IF(A18="","",IF(H17&gt;=HLOOKUP(D17,Lookup2!$A$1:$M$3,2),D17-1,(IF(H17&lt;=HLOOKUP(D17,Lookup2!$A$1:$M$3,3),D17+1,D17))))</f>
      </c>
      <c r="E18" s="93">
        <f t="shared" si="5"/>
      </c>
      <c r="F18" s="93"/>
      <c r="G18" s="8">
        <f t="shared" si="16"/>
      </c>
      <c r="H18" s="106">
        <f t="shared" si="0"/>
      </c>
      <c r="I18" s="107">
        <f t="shared" si="17"/>
      </c>
      <c r="J18" s="33">
        <f t="shared" si="6"/>
      </c>
      <c r="K18" s="100">
        <v>10</v>
      </c>
      <c r="L18" s="100">
        <f t="shared" si="7"/>
        <v>0</v>
      </c>
      <c r="M18" s="100" t="e">
        <f>HLOOKUP(E18,Lookup!$A$1:$O$14,$D18+2,FALSE)</f>
        <v>#VALUE!</v>
      </c>
      <c r="N18" s="100">
        <f>IF(D18&gt;9,0,-(HLOOKUP(D18,Lookup!$A$1:$O$14,E18+2,FALSE)))</f>
        <v>0</v>
      </c>
      <c r="O18" s="103">
        <v>5</v>
      </c>
      <c r="P18" s="103">
        <f t="shared" si="8"/>
        <v>0</v>
      </c>
      <c r="Q18" s="103" t="e">
        <f>HLOOKUP(S18,Lookup!$B$20:$Z$22,U18,FALSE)</f>
        <v>#REF!</v>
      </c>
      <c r="R18" s="103">
        <f>IF(D18&gt;9,0,-HLOOKUP(S18,Lookup!$B$20:$Z$22,U18,FALSE))</f>
        <v>0</v>
      </c>
      <c r="S18">
        <f t="shared" si="9"/>
        <v>0</v>
      </c>
      <c r="T18" s="1" t="str">
        <f t="shared" si="10"/>
        <v>L</v>
      </c>
      <c r="U18">
        <f t="shared" si="11"/>
      </c>
      <c r="V18" s="93">
        <f t="shared" si="12"/>
      </c>
      <c r="W18" s="93">
        <f t="shared" si="13"/>
      </c>
      <c r="X18" s="93">
        <f t="shared" si="14"/>
      </c>
      <c r="Y18" s="85">
        <f>IF(V18="","",IF(AC17&gt;=HLOOKUP(Y17,Lookup2!$A$1:$M$3,2),Y17-1,(IF(AC17&lt;=HLOOKUP(Y17,Lookup2!$A$1:$M$3,3),Y17+1,Y17))))</f>
      </c>
      <c r="Z18" s="93">
        <f t="shared" si="15"/>
      </c>
      <c r="AA18" s="93"/>
      <c r="AB18" s="8">
        <f t="shared" si="18"/>
      </c>
      <c r="AC18" s="106">
        <f t="shared" si="1"/>
      </c>
      <c r="AD18" s="107">
        <f t="shared" si="19"/>
      </c>
      <c r="AE18" s="1">
        <v>7</v>
      </c>
    </row>
    <row r="19" spans="1:31" ht="12">
      <c r="A19" s="93">
        <f t="shared" si="2"/>
      </c>
      <c r="B19" s="93">
        <f t="shared" si="3"/>
      </c>
      <c r="C19" s="93">
        <f t="shared" si="4"/>
      </c>
      <c r="D19" s="85">
        <f>IF(A19="","",IF(H18&gt;=HLOOKUP(D18,Lookup2!$A$1:$M$3,2),D18-1,(IF(H18&lt;=HLOOKUP(D18,Lookup2!$A$1:$M$3,3),D18+1,D18))))</f>
      </c>
      <c r="E19" s="93">
        <f t="shared" si="5"/>
      </c>
      <c r="F19" s="93"/>
      <c r="G19" s="8">
        <f t="shared" si="16"/>
      </c>
      <c r="H19" s="106">
        <f t="shared" si="0"/>
      </c>
      <c r="I19" s="107">
        <f t="shared" si="17"/>
      </c>
      <c r="J19" s="33">
        <f t="shared" si="6"/>
      </c>
      <c r="K19" s="100">
        <v>10</v>
      </c>
      <c r="L19" s="100">
        <f t="shared" si="7"/>
        <v>0</v>
      </c>
      <c r="M19" s="100" t="e">
        <f>HLOOKUP(E19,Lookup!$A$1:$O$14,$D19+2,FALSE)</f>
        <v>#VALUE!</v>
      </c>
      <c r="N19" s="100">
        <f>IF(D19&gt;9,0,-(HLOOKUP(D19,Lookup!$A$1:$O$14,E19+2,FALSE)))</f>
        <v>0</v>
      </c>
      <c r="O19" s="103">
        <v>5</v>
      </c>
      <c r="P19" s="103">
        <f t="shared" si="8"/>
        <v>0</v>
      </c>
      <c r="Q19" s="103" t="e">
        <f>HLOOKUP(S19,Lookup!$B$20:$Z$22,U19,FALSE)</f>
        <v>#REF!</v>
      </c>
      <c r="R19" s="103">
        <f>IF(D19&gt;9,0,-HLOOKUP(S19,Lookup!$B$20:$Z$22,U19,FALSE))</f>
        <v>0</v>
      </c>
      <c r="S19">
        <f t="shared" si="9"/>
        <v>0</v>
      </c>
      <c r="T19" s="1" t="str">
        <f t="shared" si="10"/>
        <v>L</v>
      </c>
      <c r="U19">
        <f t="shared" si="11"/>
      </c>
      <c r="V19" s="93">
        <f t="shared" si="12"/>
      </c>
      <c r="W19" s="93">
        <f t="shared" si="13"/>
      </c>
      <c r="X19" s="93">
        <f t="shared" si="14"/>
      </c>
      <c r="Y19" s="85">
        <f>IF(V19="","",IF(AC18&gt;=HLOOKUP(Y18,Lookup2!$A$1:$M$3,2),Y18-1,(IF(AC18&lt;=HLOOKUP(Y18,Lookup2!$A$1:$M$3,3),Y18+1,Y18))))</f>
      </c>
      <c r="Z19" s="93">
        <f t="shared" si="15"/>
      </c>
      <c r="AA19" s="93"/>
      <c r="AB19" s="8">
        <f t="shared" si="18"/>
      </c>
      <c r="AC19" s="106">
        <f t="shared" si="1"/>
      </c>
      <c r="AD19" s="107">
        <f t="shared" si="19"/>
      </c>
      <c r="AE19" s="1">
        <v>8</v>
      </c>
    </row>
    <row r="20" spans="1:31" ht="12">
      <c r="A20" s="93">
        <f t="shared" si="2"/>
      </c>
      <c r="B20" s="93">
        <f t="shared" si="3"/>
      </c>
      <c r="C20" s="93">
        <f t="shared" si="4"/>
      </c>
      <c r="D20" s="85">
        <f>IF(A20="","",IF(H19&gt;=HLOOKUP(D19,Lookup2!$A$1:$M$3,2),D19-1,(IF(H19&lt;=HLOOKUP(D19,Lookup2!$A$1:$M$3,3),D19+1,D19))))</f>
      </c>
      <c r="E20" s="93">
        <f t="shared" si="5"/>
      </c>
      <c r="F20" s="93"/>
      <c r="G20" s="8">
        <f t="shared" si="16"/>
      </c>
      <c r="H20" s="106">
        <f t="shared" si="0"/>
      </c>
      <c r="I20" s="107">
        <f t="shared" si="17"/>
      </c>
      <c r="J20" s="33">
        <f t="shared" si="6"/>
      </c>
      <c r="K20" s="100">
        <v>10</v>
      </c>
      <c r="L20" s="100">
        <f t="shared" si="7"/>
        <v>0</v>
      </c>
      <c r="M20" s="100" t="e">
        <f>HLOOKUP(E20,Lookup!$A$1:$O$14,$D20+2,FALSE)</f>
        <v>#VALUE!</v>
      </c>
      <c r="N20" s="100">
        <f>IF(D20&gt;9,0,-(HLOOKUP(D20,Lookup!$A$1:$O$14,E20+2,FALSE)))</f>
        <v>0</v>
      </c>
      <c r="O20" s="103">
        <v>5</v>
      </c>
      <c r="P20" s="103">
        <f t="shared" si="8"/>
        <v>0</v>
      </c>
      <c r="Q20" s="103" t="e">
        <f>HLOOKUP(S20,Lookup!$B$20:$Z$22,U20,FALSE)</f>
        <v>#REF!</v>
      </c>
      <c r="R20" s="103">
        <f>IF(D20&gt;9,0,-HLOOKUP(S20,Lookup!$B$20:$Z$22,U20,FALSE))</f>
        <v>0</v>
      </c>
      <c r="S20">
        <f t="shared" si="9"/>
        <v>0</v>
      </c>
      <c r="T20" s="1" t="str">
        <f t="shared" si="10"/>
        <v>L</v>
      </c>
      <c r="U20">
        <f t="shared" si="11"/>
      </c>
      <c r="V20" s="93">
        <f t="shared" si="12"/>
      </c>
      <c r="W20" s="93">
        <f t="shared" si="13"/>
      </c>
      <c r="X20" s="93">
        <f t="shared" si="14"/>
      </c>
      <c r="Y20" s="85">
        <f>IF(V20="","",IF(AC19&gt;=HLOOKUP(Y19,Lookup2!$A$1:$M$3,2),Y19-1,(IF(AC19&lt;=HLOOKUP(Y19,Lookup2!$A$1:$M$3,3),Y19+1,Y19))))</f>
      </c>
      <c r="Z20" s="93">
        <f t="shared" si="15"/>
      </c>
      <c r="AA20" s="93"/>
      <c r="AB20" s="8">
        <f t="shared" si="18"/>
      </c>
      <c r="AC20" s="106">
        <f t="shared" si="1"/>
      </c>
      <c r="AD20" s="107">
        <f t="shared" si="19"/>
      </c>
      <c r="AE20" s="1">
        <v>9</v>
      </c>
    </row>
    <row r="21" spans="1:31" ht="12">
      <c r="A21" s="93">
        <f t="shared" si="2"/>
      </c>
      <c r="B21" s="93">
        <f t="shared" si="3"/>
      </c>
      <c r="C21" s="93">
        <f t="shared" si="4"/>
      </c>
      <c r="D21" s="85">
        <f>IF(A21="","",IF(H20&gt;=HLOOKUP(D20,Lookup2!$A$1:$M$3,2),D20-1,(IF(H20&lt;=HLOOKUP(D20,Lookup2!$A$1:$M$3,3),D20+1,D20))))</f>
      </c>
      <c r="E21" s="93">
        <f t="shared" si="5"/>
      </c>
      <c r="F21" s="93"/>
      <c r="G21" s="8">
        <f t="shared" si="16"/>
      </c>
      <c r="H21" s="106">
        <f>IF(IF(IF(G21="","",H20+G21)&lt;0,0,IF(G21="","",H20+G21))&gt;1000,IF(G21="","",1000),IF(IF(G21="","",H20+G21)&lt;0,0,IF(G21="","",H20+G21)))</f>
      </c>
      <c r="I21" s="107">
        <f t="shared" si="17"/>
      </c>
      <c r="J21" s="33">
        <f t="shared" si="6"/>
      </c>
      <c r="K21" s="100">
        <v>10</v>
      </c>
      <c r="L21" s="100">
        <f t="shared" si="7"/>
        <v>0</v>
      </c>
      <c r="M21" s="100" t="e">
        <f>HLOOKUP(E21,Lookup!$A$1:$O$14,$D21+2,FALSE)</f>
        <v>#VALUE!</v>
      </c>
      <c r="N21" s="100">
        <f>IF(D21&gt;9,0,-(HLOOKUP(D21,Lookup!$A$1:$O$14,E21+2,FALSE)))</f>
        <v>0</v>
      </c>
      <c r="O21" s="103">
        <v>5</v>
      </c>
      <c r="P21" s="103">
        <f t="shared" si="8"/>
        <v>0</v>
      </c>
      <c r="Q21" s="103" t="e">
        <f>HLOOKUP(S21,Lookup!$B$20:$Z$22,U21,FALSE)</f>
        <v>#REF!</v>
      </c>
      <c r="R21" s="103">
        <f>IF(D21&gt;9,0,-HLOOKUP(S21,Lookup!$B$20:$Z$22,U21,FALSE))</f>
        <v>0</v>
      </c>
      <c r="S21">
        <f t="shared" si="9"/>
        <v>0</v>
      </c>
      <c r="T21" s="1" t="str">
        <f t="shared" si="10"/>
        <v>L</v>
      </c>
      <c r="U21">
        <f t="shared" si="11"/>
      </c>
      <c r="V21" s="93">
        <f t="shared" si="12"/>
      </c>
      <c r="W21" s="93">
        <f t="shared" si="13"/>
      </c>
      <c r="X21" s="93">
        <f t="shared" si="14"/>
      </c>
      <c r="Y21" s="85">
        <f>IF(V21="","",IF(AC20&gt;=HLOOKUP(Y20,Lookup2!$A$1:$M$3,2),Y20-1,(IF(AC20&lt;=HLOOKUP(Y20,Lookup2!$A$1:$M$3,3),Y20+1,Y20))))</f>
      </c>
      <c r="Z21" s="93">
        <f t="shared" si="15"/>
      </c>
      <c r="AA21" s="93"/>
      <c r="AB21" s="8">
        <f t="shared" si="18"/>
      </c>
      <c r="AC21" s="106">
        <f>IF(IF(IF(AB21="","",AC20+AB21)&lt;0,0,IF(AB21="","",AC20+AB21))&gt;1000,IF(AB21="","",1000),IF(IF(AB21="","",AC20+AB21)&lt;0,0,IF(AB21="","",AC20+AB21)))</f>
      </c>
      <c r="AD21" s="107">
        <f t="shared" si="19"/>
      </c>
      <c r="AE21" s="1">
        <v>10</v>
      </c>
    </row>
    <row r="22" spans="1:31" ht="12">
      <c r="A22" s="93">
        <f t="shared" si="2"/>
      </c>
      <c r="B22" s="93">
        <f t="shared" si="3"/>
      </c>
      <c r="C22" s="93">
        <f t="shared" si="4"/>
      </c>
      <c r="D22" s="85">
        <f>IF(A22="","",IF(H21&gt;=HLOOKUP(D21,Lookup2!$A$1:$M$3,2),D21-1,(IF(H21&lt;=HLOOKUP(D21,Lookup2!$A$1:$M$3,3),D21+1,D21))))</f>
      </c>
      <c r="E22" s="93">
        <f t="shared" si="5"/>
      </c>
      <c r="F22" s="93"/>
      <c r="G22" s="8">
        <f t="shared" si="16"/>
      </c>
      <c r="H22" s="106">
        <f aca="true" t="shared" si="20" ref="H22:H44">IF(IF(IF(G22="","",H21+G22)&lt;0,0,IF(G22="","",H21+G22))&gt;1000,IF(G22="","",1000),IF(IF(G22="","",H21+G22)&lt;0,0,IF(G22="","",H21+G22)))</f>
      </c>
      <c r="I22" s="107">
        <f t="shared" si="17"/>
      </c>
      <c r="J22" s="33">
        <f t="shared" si="6"/>
      </c>
      <c r="K22" s="100">
        <v>10</v>
      </c>
      <c r="L22" s="100">
        <f t="shared" si="7"/>
        <v>0</v>
      </c>
      <c r="M22" s="100" t="e">
        <f>HLOOKUP(E22,Lookup!$A$1:$O$14,$D22+2,FALSE)</f>
        <v>#VALUE!</v>
      </c>
      <c r="N22" s="100">
        <f>IF(D22&gt;9,0,-(HLOOKUP(D22,Lookup!$A$1:$O$14,E22+2,FALSE)))</f>
        <v>0</v>
      </c>
      <c r="O22" s="103">
        <v>5</v>
      </c>
      <c r="P22" s="103">
        <f t="shared" si="8"/>
        <v>0</v>
      </c>
      <c r="Q22" s="103" t="e">
        <f>HLOOKUP(S22,Lookup!$B$20:$Z$22,U22,FALSE)</f>
        <v>#REF!</v>
      </c>
      <c r="R22" s="103">
        <f>IF(D22&gt;9,0,-HLOOKUP(S22,Lookup!$B$20:$Z$22,U22,FALSE))</f>
        <v>0</v>
      </c>
      <c r="S22">
        <f t="shared" si="9"/>
        <v>0</v>
      </c>
      <c r="T22" s="1" t="str">
        <f t="shared" si="10"/>
        <v>L</v>
      </c>
      <c r="U22">
        <f t="shared" si="11"/>
      </c>
      <c r="V22" s="93">
        <f t="shared" si="12"/>
      </c>
      <c r="W22" s="93">
        <f t="shared" si="13"/>
      </c>
      <c r="X22" s="93">
        <f t="shared" si="14"/>
      </c>
      <c r="Y22" s="85">
        <f>IF(V22="","",IF(AC21&gt;=HLOOKUP(Y21,Lookup2!$A$1:$M$3,2),Y21-1,(IF(AC21&lt;=HLOOKUP(Y21,Lookup2!$A$1:$M$3,3),Y21+1,Y21))))</f>
      </c>
      <c r="Z22" s="93">
        <f t="shared" si="15"/>
      </c>
      <c r="AA22" s="93"/>
      <c r="AB22" s="8">
        <f t="shared" si="18"/>
      </c>
      <c r="AC22" s="106">
        <f aca="true" t="shared" si="21" ref="AC22:AC44">IF(IF(IF(AB22="","",AC21+AB22)&lt;0,0,IF(AB22="","",AC21+AB22))&gt;1000,IF(AB22="","",1000),IF(IF(AB22="","",AC21+AB22)&lt;0,0,IF(AB22="","",AC21+AB22)))</f>
      </c>
      <c r="AD22" s="107">
        <f t="shared" si="19"/>
      </c>
      <c r="AE22" s="1">
        <v>11</v>
      </c>
    </row>
    <row r="23" spans="1:31" ht="12">
      <c r="A23" s="93">
        <f t="shared" si="2"/>
      </c>
      <c r="B23" s="93">
        <f t="shared" si="3"/>
      </c>
      <c r="C23" s="93">
        <f t="shared" si="4"/>
      </c>
      <c r="D23" s="85">
        <f>IF(A23="","",IF(H22&gt;=HLOOKUP(D22,Lookup2!$A$1:$M$3,2),D22-1,(IF(H22&lt;=HLOOKUP(D22,Lookup2!$A$1:$M$3,3),D22+1,D22))))</f>
      </c>
      <c r="E23" s="93">
        <f t="shared" si="5"/>
      </c>
      <c r="F23" s="93"/>
      <c r="G23" s="8">
        <f t="shared" si="16"/>
      </c>
      <c r="H23" s="106">
        <f t="shared" si="20"/>
      </c>
      <c r="I23" s="107">
        <f t="shared" si="17"/>
      </c>
      <c r="J23" s="33">
        <f t="shared" si="6"/>
      </c>
      <c r="K23" s="100">
        <v>10</v>
      </c>
      <c r="L23" s="100">
        <f t="shared" si="7"/>
        <v>0</v>
      </c>
      <c r="M23" s="100" t="e">
        <f>HLOOKUP(E23,Lookup!$A$1:$O$14,$D23+2,FALSE)</f>
        <v>#VALUE!</v>
      </c>
      <c r="N23" s="100">
        <f>IF(D23&gt;9,0,-(HLOOKUP(D23,Lookup!$A$1:$O$14,E23+2,FALSE)))</f>
        <v>0</v>
      </c>
      <c r="O23" s="103">
        <v>5</v>
      </c>
      <c r="P23" s="103">
        <f t="shared" si="8"/>
        <v>0</v>
      </c>
      <c r="Q23" s="103" t="e">
        <f>HLOOKUP(S23,Lookup!$B$20:$Z$22,U23,FALSE)</f>
        <v>#REF!</v>
      </c>
      <c r="R23" s="103">
        <f>IF(D23&gt;9,0,-HLOOKUP(S23,Lookup!$B$20:$Z$22,U23,FALSE))</f>
        <v>0</v>
      </c>
      <c r="S23">
        <f t="shared" si="9"/>
        <v>0</v>
      </c>
      <c r="T23" s="1" t="str">
        <f t="shared" si="10"/>
        <v>L</v>
      </c>
      <c r="U23">
        <f t="shared" si="11"/>
      </c>
      <c r="V23" s="93">
        <f t="shared" si="12"/>
      </c>
      <c r="W23" s="93">
        <f t="shared" si="13"/>
      </c>
      <c r="X23" s="93">
        <f t="shared" si="14"/>
      </c>
      <c r="Y23" s="85">
        <f>IF(V23="","",IF(AC22&gt;=HLOOKUP(Y22,Lookup2!$A$1:$M$3,2),Y22-1,(IF(AC22&lt;=HLOOKUP(Y22,Lookup2!$A$1:$M$3,3),Y22+1,Y22))))</f>
      </c>
      <c r="Z23" s="93">
        <f t="shared" si="15"/>
      </c>
      <c r="AA23" s="93"/>
      <c r="AB23" s="8">
        <f t="shared" si="18"/>
      </c>
      <c r="AC23" s="106">
        <f t="shared" si="21"/>
      </c>
      <c r="AD23" s="107">
        <f t="shared" si="19"/>
      </c>
      <c r="AE23" s="1">
        <v>12</v>
      </c>
    </row>
    <row r="24" spans="1:31" ht="12">
      <c r="A24" s="93">
        <f t="shared" si="2"/>
      </c>
      <c r="B24" s="93">
        <f t="shared" si="3"/>
      </c>
      <c r="C24" s="93">
        <f t="shared" si="4"/>
      </c>
      <c r="D24" s="85">
        <f>IF(A24="","",IF(H23&gt;=HLOOKUP(D23,Lookup2!$A$1:$M$3,2),D23-1,(IF(H23&lt;=HLOOKUP(D23,Lookup2!$A$1:$M$3,3),D23+1,D23))))</f>
      </c>
      <c r="E24" s="93">
        <f t="shared" si="5"/>
      </c>
      <c r="F24" s="93"/>
      <c r="G24" s="8">
        <f t="shared" si="16"/>
      </c>
      <c r="H24" s="106">
        <f t="shared" si="20"/>
      </c>
      <c r="I24" s="107">
        <f t="shared" si="17"/>
      </c>
      <c r="J24" s="33">
        <f t="shared" si="6"/>
      </c>
      <c r="K24" s="100">
        <v>10</v>
      </c>
      <c r="L24" s="100">
        <f t="shared" si="7"/>
        <v>0</v>
      </c>
      <c r="M24" s="100" t="e">
        <f>HLOOKUP(E24,Lookup!$A$1:$O$14,$D24+2,FALSE)</f>
        <v>#VALUE!</v>
      </c>
      <c r="N24" s="100">
        <f>IF(D24&gt;9,0,-(HLOOKUP(D24,Lookup!$A$1:$O$14,E24+2,FALSE)))</f>
        <v>0</v>
      </c>
      <c r="O24" s="103">
        <v>5</v>
      </c>
      <c r="P24" s="103">
        <f t="shared" si="8"/>
        <v>0</v>
      </c>
      <c r="Q24" s="103" t="e">
        <f>HLOOKUP(S24,Lookup!$B$20:$Z$22,U24,FALSE)</f>
        <v>#REF!</v>
      </c>
      <c r="R24" s="103">
        <f>IF(D24&gt;9,0,-HLOOKUP(S24,Lookup!$B$20:$Z$22,U24,FALSE))</f>
        <v>0</v>
      </c>
      <c r="S24">
        <f t="shared" si="9"/>
        <v>0</v>
      </c>
      <c r="T24" s="1" t="str">
        <f t="shared" si="10"/>
        <v>L</v>
      </c>
      <c r="U24">
        <f t="shared" si="11"/>
      </c>
      <c r="V24" s="93">
        <f t="shared" si="12"/>
      </c>
      <c r="W24" s="93">
        <f t="shared" si="13"/>
      </c>
      <c r="X24" s="93">
        <f t="shared" si="14"/>
      </c>
      <c r="Y24" s="85">
        <f>IF(V24="","",IF(AC23&gt;=HLOOKUP(Y23,Lookup2!$A$1:$M$3,2),Y23-1,(IF(AC23&lt;=HLOOKUP(Y23,Lookup2!$A$1:$M$3,3),Y23+1,Y23))))</f>
      </c>
      <c r="Z24" s="93">
        <f t="shared" si="15"/>
      </c>
      <c r="AA24" s="93"/>
      <c r="AB24" s="8">
        <f t="shared" si="18"/>
      </c>
      <c r="AC24" s="106">
        <f t="shared" si="21"/>
      </c>
      <c r="AD24" s="107">
        <f t="shared" si="19"/>
      </c>
      <c r="AE24" s="1">
        <v>13</v>
      </c>
    </row>
    <row r="25" spans="1:31" ht="12">
      <c r="A25" s="93">
        <f t="shared" si="2"/>
      </c>
      <c r="B25" s="93">
        <f t="shared" si="3"/>
      </c>
      <c r="C25" s="93">
        <f t="shared" si="4"/>
      </c>
      <c r="D25" s="85">
        <f>IF(A25="","",IF(H24&gt;=HLOOKUP(D24,Lookup2!$A$1:$M$3,2),D24-1,(IF(H24&lt;=HLOOKUP(D24,Lookup2!$A$1:$M$3,3),D24+1,D24))))</f>
      </c>
      <c r="E25" s="93">
        <f t="shared" si="5"/>
      </c>
      <c r="F25" s="93"/>
      <c r="G25" s="8">
        <f t="shared" si="16"/>
      </c>
      <c r="H25" s="106">
        <f t="shared" si="20"/>
      </c>
      <c r="I25" s="107">
        <f t="shared" si="17"/>
      </c>
      <c r="J25" s="33">
        <f t="shared" si="6"/>
      </c>
      <c r="K25" s="100">
        <v>10</v>
      </c>
      <c r="L25" s="100">
        <f t="shared" si="7"/>
        <v>0</v>
      </c>
      <c r="M25" s="100" t="e">
        <f>HLOOKUP(E25,Lookup!$A$1:$O$14,$D25+2,FALSE)</f>
        <v>#VALUE!</v>
      </c>
      <c r="N25" s="100">
        <f>IF(D25&gt;9,0,-(HLOOKUP(D25,Lookup!$A$1:$O$14,E25+2,FALSE)))</f>
        <v>0</v>
      </c>
      <c r="O25" s="103">
        <v>5</v>
      </c>
      <c r="P25" s="103">
        <f t="shared" si="8"/>
        <v>0</v>
      </c>
      <c r="Q25" s="103" t="e">
        <f>HLOOKUP(S25,Lookup!$B$20:$Z$22,U25,FALSE)</f>
        <v>#REF!</v>
      </c>
      <c r="R25" s="103">
        <f>IF(D25&gt;9,0,-HLOOKUP(S25,Lookup!$B$20:$Z$22,U25,FALSE))</f>
        <v>0</v>
      </c>
      <c r="S25">
        <f t="shared" si="9"/>
        <v>0</v>
      </c>
      <c r="T25" s="1" t="str">
        <f t="shared" si="10"/>
        <v>L</v>
      </c>
      <c r="U25">
        <f t="shared" si="11"/>
      </c>
      <c r="V25" s="93">
        <f t="shared" si="12"/>
      </c>
      <c r="W25" s="93">
        <f t="shared" si="13"/>
      </c>
      <c r="X25" s="93">
        <f t="shared" si="14"/>
      </c>
      <c r="Y25" s="85">
        <f>IF(V25="","",IF(AC24&gt;=HLOOKUP(Y24,Lookup2!$A$1:$M$3,2),Y24-1,(IF(AC24&lt;=HLOOKUP(Y24,Lookup2!$A$1:$M$3,3),Y24+1,Y24))))</f>
      </c>
      <c r="Z25" s="93">
        <f t="shared" si="15"/>
      </c>
      <c r="AA25" s="93"/>
      <c r="AB25" s="8">
        <f t="shared" si="18"/>
      </c>
      <c r="AC25" s="106">
        <f t="shared" si="21"/>
      </c>
      <c r="AD25" s="107">
        <f t="shared" si="19"/>
      </c>
      <c r="AE25" s="1">
        <v>14</v>
      </c>
    </row>
    <row r="26" spans="1:31" ht="12">
      <c r="A26" s="93">
        <f t="shared" si="2"/>
      </c>
      <c r="B26" s="93">
        <f t="shared" si="3"/>
      </c>
      <c r="C26" s="93">
        <f t="shared" si="4"/>
      </c>
      <c r="D26" s="85">
        <f>IF(A26="","",IF(H25&gt;=HLOOKUP(D25,Lookup2!$A$1:$M$3,2),D25-1,(IF(H25&lt;=HLOOKUP(D25,Lookup2!$A$1:$M$3,3),D25+1,D25))))</f>
      </c>
      <c r="E26" s="93">
        <f t="shared" si="5"/>
      </c>
      <c r="F26" s="93"/>
      <c r="G26" s="8">
        <f t="shared" si="16"/>
      </c>
      <c r="H26" s="106">
        <f t="shared" si="20"/>
      </c>
      <c r="I26" s="107">
        <f t="shared" si="17"/>
      </c>
      <c r="J26" s="33">
        <f t="shared" si="6"/>
      </c>
      <c r="K26" s="100">
        <v>10</v>
      </c>
      <c r="L26" s="100">
        <f t="shared" si="7"/>
        <v>0</v>
      </c>
      <c r="M26" s="100" t="e">
        <f>HLOOKUP(E26,Lookup!$A$1:$O$14,$D26+2,FALSE)</f>
        <v>#VALUE!</v>
      </c>
      <c r="N26" s="100">
        <f>IF(D26&gt;9,0,-(HLOOKUP(D26,Lookup!$A$1:$O$14,E26+2,FALSE)))</f>
        <v>0</v>
      </c>
      <c r="O26" s="103">
        <v>5</v>
      </c>
      <c r="P26" s="103">
        <f t="shared" si="8"/>
        <v>0</v>
      </c>
      <c r="Q26" s="103" t="e">
        <f>HLOOKUP(S26,Lookup!$B$20:$Z$22,U26,FALSE)</f>
        <v>#REF!</v>
      </c>
      <c r="R26" s="103">
        <f>IF(D26&gt;9,0,-HLOOKUP(S26,Lookup!$B$20:$Z$22,U26,FALSE))</f>
        <v>0</v>
      </c>
      <c r="S26">
        <f t="shared" si="9"/>
        <v>0</v>
      </c>
      <c r="T26" s="1" t="str">
        <f t="shared" si="10"/>
        <v>L</v>
      </c>
      <c r="U26">
        <f t="shared" si="11"/>
      </c>
      <c r="V26" s="93">
        <f t="shared" si="12"/>
      </c>
      <c r="W26" s="93">
        <f t="shared" si="13"/>
      </c>
      <c r="X26" s="93">
        <f t="shared" si="14"/>
      </c>
      <c r="Y26" s="85">
        <f>IF(V26="","",IF(AC25&gt;=HLOOKUP(Y25,Lookup2!$A$1:$M$3,2),Y25-1,(IF(AC25&lt;=HLOOKUP(Y25,Lookup2!$A$1:$M$3,3),Y25+1,Y25))))</f>
      </c>
      <c r="Z26" s="93">
        <f t="shared" si="15"/>
      </c>
      <c r="AA26" s="93"/>
      <c r="AB26" s="8">
        <f t="shared" si="18"/>
      </c>
      <c r="AC26" s="106">
        <f t="shared" si="21"/>
      </c>
      <c r="AD26" s="107">
        <f t="shared" si="19"/>
      </c>
      <c r="AE26" s="1">
        <v>15</v>
      </c>
    </row>
    <row r="27" spans="1:31" ht="12">
      <c r="A27" s="93">
        <f t="shared" si="2"/>
      </c>
      <c r="B27" s="93">
        <f t="shared" si="3"/>
      </c>
      <c r="C27" s="93">
        <f t="shared" si="4"/>
      </c>
      <c r="D27" s="85">
        <f>IF(A27="","",IF(H26&gt;=HLOOKUP(D26,Lookup2!$A$1:$M$3,2),D26-1,(IF(H26&lt;=HLOOKUP(D26,Lookup2!$A$1:$M$3,3),D26+1,D26))))</f>
      </c>
      <c r="E27" s="93">
        <f t="shared" si="5"/>
      </c>
      <c r="F27" s="93"/>
      <c r="G27" s="8">
        <f t="shared" si="16"/>
      </c>
      <c r="H27" s="106">
        <f t="shared" si="20"/>
      </c>
      <c r="I27" s="107">
        <f t="shared" si="17"/>
      </c>
      <c r="J27" s="33">
        <f t="shared" si="6"/>
      </c>
      <c r="K27" s="100">
        <v>10</v>
      </c>
      <c r="L27" s="100">
        <f t="shared" si="7"/>
        <v>0</v>
      </c>
      <c r="M27" s="100" t="e">
        <f>HLOOKUP(E27,Lookup!$A$1:$O$14,$D27+2,FALSE)</f>
        <v>#VALUE!</v>
      </c>
      <c r="N27" s="100">
        <f>IF(D27&gt;9,0,-(HLOOKUP(D27,Lookup!$A$1:$O$14,E27+2,FALSE)))</f>
        <v>0</v>
      </c>
      <c r="O27" s="103">
        <v>5</v>
      </c>
      <c r="P27" s="103">
        <f t="shared" si="8"/>
        <v>0</v>
      </c>
      <c r="Q27" s="103" t="e">
        <f>HLOOKUP(S27,Lookup!$B$20:$Z$22,U27,FALSE)</f>
        <v>#REF!</v>
      </c>
      <c r="R27" s="103">
        <f>IF(D27&gt;9,0,-HLOOKUP(S27,Lookup!$B$20:$Z$22,U27,FALSE))</f>
        <v>0</v>
      </c>
      <c r="S27">
        <f t="shared" si="9"/>
        <v>0</v>
      </c>
      <c r="T27" s="1" t="str">
        <f t="shared" si="10"/>
        <v>L</v>
      </c>
      <c r="U27">
        <f t="shared" si="11"/>
      </c>
      <c r="V27" s="93">
        <f t="shared" si="12"/>
      </c>
      <c r="W27" s="93">
        <f t="shared" si="13"/>
      </c>
      <c r="X27" s="93">
        <f t="shared" si="14"/>
      </c>
      <c r="Y27" s="85">
        <f>IF(V27="","",IF(AC26&gt;=HLOOKUP(Y26,Lookup2!$A$1:$M$3,2),Y26-1,(IF(AC26&lt;=HLOOKUP(Y26,Lookup2!$A$1:$M$3,3),Y26+1,Y26))))</f>
      </c>
      <c r="Z27" s="93">
        <f t="shared" si="15"/>
      </c>
      <c r="AA27" s="93"/>
      <c r="AB27" s="8">
        <f t="shared" si="18"/>
      </c>
      <c r="AC27" s="106">
        <f t="shared" si="21"/>
      </c>
      <c r="AD27" s="107">
        <f t="shared" si="19"/>
      </c>
      <c r="AE27" s="1">
        <v>16</v>
      </c>
    </row>
    <row r="28" spans="1:31" ht="12">
      <c r="A28" s="93">
        <f t="shared" si="2"/>
      </c>
      <c r="B28" s="93">
        <f t="shared" si="3"/>
      </c>
      <c r="C28" s="93">
        <f t="shared" si="4"/>
      </c>
      <c r="D28" s="85">
        <f>IF(A28="","",IF(H27&gt;=HLOOKUP(D27,Lookup2!$A$1:$M$3,2),D27-1,(IF(H27&lt;=HLOOKUP(D27,Lookup2!$A$1:$M$3,3),D27+1,D27))))</f>
      </c>
      <c r="E28" s="93">
        <f t="shared" si="5"/>
      </c>
      <c r="F28" s="93"/>
      <c r="G28" s="8">
        <f t="shared" si="16"/>
      </c>
      <c r="H28" s="106">
        <f t="shared" si="20"/>
      </c>
      <c r="I28" s="107">
        <f t="shared" si="17"/>
      </c>
      <c r="J28" s="33">
        <f t="shared" si="6"/>
      </c>
      <c r="K28" s="100">
        <v>10</v>
      </c>
      <c r="L28" s="100">
        <f t="shared" si="7"/>
        <v>0</v>
      </c>
      <c r="M28" s="100" t="e">
        <f>HLOOKUP(E28,Lookup!$A$1:$O$14,$D28+2,FALSE)</f>
        <v>#VALUE!</v>
      </c>
      <c r="N28" s="100">
        <f>IF(D28&gt;9,0,-(HLOOKUP(D28,Lookup!$A$1:$O$14,E28+2,FALSE)))</f>
        <v>0</v>
      </c>
      <c r="O28" s="103">
        <v>5</v>
      </c>
      <c r="P28" s="103">
        <f t="shared" si="8"/>
        <v>0</v>
      </c>
      <c r="Q28" s="103" t="e">
        <f>HLOOKUP(S28,Lookup!$B$20:$Z$22,U28,FALSE)</f>
        <v>#REF!</v>
      </c>
      <c r="R28" s="103">
        <f>IF(D28&gt;9,0,-HLOOKUP(S28,Lookup!$B$20:$Z$22,U28,FALSE))</f>
        <v>0</v>
      </c>
      <c r="S28">
        <f t="shared" si="9"/>
        <v>0</v>
      </c>
      <c r="T28" s="1" t="str">
        <f t="shared" si="10"/>
        <v>L</v>
      </c>
      <c r="U28">
        <f t="shared" si="11"/>
      </c>
      <c r="V28" s="93">
        <f t="shared" si="12"/>
      </c>
      <c r="W28" s="93">
        <f t="shared" si="13"/>
      </c>
      <c r="X28" s="93">
        <f t="shared" si="14"/>
      </c>
      <c r="Y28" s="85">
        <f>IF(V28="","",IF(AC27&gt;=HLOOKUP(Y27,Lookup2!$A$1:$M$3,2),Y27-1,(IF(AC27&lt;=HLOOKUP(Y27,Lookup2!$A$1:$M$3,3),Y27+1,Y27))))</f>
      </c>
      <c r="Z28" s="93">
        <f t="shared" si="15"/>
      </c>
      <c r="AA28" s="93"/>
      <c r="AB28" s="8">
        <f t="shared" si="18"/>
      </c>
      <c r="AC28" s="106">
        <f t="shared" si="21"/>
      </c>
      <c r="AD28" s="107">
        <f t="shared" si="19"/>
      </c>
      <c r="AE28" s="1">
        <v>17</v>
      </c>
    </row>
    <row r="29" spans="1:31" ht="12">
      <c r="A29" s="93">
        <f t="shared" si="2"/>
      </c>
      <c r="B29" s="93">
        <f t="shared" si="3"/>
      </c>
      <c r="C29" s="93">
        <f t="shared" si="4"/>
      </c>
      <c r="D29" s="85">
        <f>IF(A29="","",IF(H28&gt;=HLOOKUP(D28,Lookup2!$A$1:$M$3,2),D28-1,(IF(H28&lt;=HLOOKUP(D28,Lookup2!$A$1:$M$3,3),D28+1,D28))))</f>
      </c>
      <c r="E29" s="93">
        <f t="shared" si="5"/>
      </c>
      <c r="F29" s="93"/>
      <c r="G29" s="8">
        <f t="shared" si="16"/>
      </c>
      <c r="H29" s="106">
        <f t="shared" si="20"/>
      </c>
      <c r="I29" s="107">
        <f t="shared" si="17"/>
      </c>
      <c r="J29" s="33">
        <f t="shared" si="6"/>
      </c>
      <c r="K29" s="100">
        <v>10</v>
      </c>
      <c r="L29" s="100">
        <f t="shared" si="7"/>
        <v>0</v>
      </c>
      <c r="M29" s="100" t="e">
        <f>HLOOKUP(E29,Lookup!$A$1:$O$14,$D29+2,FALSE)</f>
        <v>#VALUE!</v>
      </c>
      <c r="N29" s="100">
        <f>IF(D29&gt;9,0,-(HLOOKUP(D29,Lookup!$A$1:$O$14,E29+2,FALSE)))</f>
        <v>0</v>
      </c>
      <c r="O29" s="103">
        <v>5</v>
      </c>
      <c r="P29" s="103">
        <f t="shared" si="8"/>
        <v>0</v>
      </c>
      <c r="Q29" s="103" t="e">
        <f>HLOOKUP(S29,Lookup!$B$20:$Z$22,U29,FALSE)</f>
        <v>#REF!</v>
      </c>
      <c r="R29" s="103">
        <f>IF(D29&gt;9,0,-HLOOKUP(S29,Lookup!$B$20:$Z$22,U29,FALSE))</f>
        <v>0</v>
      </c>
      <c r="S29">
        <f t="shared" si="9"/>
        <v>0</v>
      </c>
      <c r="T29" s="1" t="str">
        <f t="shared" si="10"/>
        <v>L</v>
      </c>
      <c r="U29">
        <f t="shared" si="11"/>
      </c>
      <c r="V29" s="93">
        <f t="shared" si="12"/>
      </c>
      <c r="W29" s="93">
        <f t="shared" si="13"/>
      </c>
      <c r="X29" s="93">
        <f t="shared" si="14"/>
      </c>
      <c r="Y29" s="85">
        <f>IF(V29="","",IF(AC28&gt;=HLOOKUP(Y28,Lookup2!$A$1:$M$3,2),Y28-1,(IF(AC28&lt;=HLOOKUP(Y28,Lookup2!$A$1:$M$3,3),Y28+1,Y28))))</f>
      </c>
      <c r="Z29" s="93">
        <f t="shared" si="15"/>
      </c>
      <c r="AA29" s="93"/>
      <c r="AB29" s="8">
        <f t="shared" si="18"/>
      </c>
      <c r="AC29" s="106">
        <f t="shared" si="21"/>
      </c>
      <c r="AD29" s="107">
        <f t="shared" si="19"/>
      </c>
      <c r="AE29" s="1">
        <v>18</v>
      </c>
    </row>
    <row r="30" spans="1:31" ht="12">
      <c r="A30" s="93">
        <f t="shared" si="2"/>
      </c>
      <c r="B30" s="93">
        <f t="shared" si="3"/>
      </c>
      <c r="C30" s="93">
        <f t="shared" si="4"/>
      </c>
      <c r="D30" s="85">
        <f>IF(A30="","",IF(H29&gt;=HLOOKUP(D29,Lookup2!$A$1:$M$3,2),D29-1,(IF(H29&lt;=HLOOKUP(D29,Lookup2!$A$1:$M$3,3),D29+1,D29))))</f>
      </c>
      <c r="E30" s="93">
        <f t="shared" si="5"/>
      </c>
      <c r="F30" s="93"/>
      <c r="G30" s="8">
        <f t="shared" si="16"/>
      </c>
      <c r="H30" s="106">
        <f t="shared" si="20"/>
      </c>
      <c r="I30" s="107">
        <f t="shared" si="17"/>
      </c>
      <c r="J30" s="33">
        <f t="shared" si="6"/>
      </c>
      <c r="K30" s="100">
        <v>10</v>
      </c>
      <c r="L30" s="100">
        <f t="shared" si="7"/>
        <v>0</v>
      </c>
      <c r="M30" s="100" t="e">
        <f>HLOOKUP(E30,Lookup!$A$1:$O$14,$D30+2,FALSE)</f>
        <v>#VALUE!</v>
      </c>
      <c r="N30" s="100">
        <f>IF(D30&gt;9,0,-(HLOOKUP(D30,Lookup!$A$1:$O$14,E30+2,FALSE)))</f>
        <v>0</v>
      </c>
      <c r="O30" s="103">
        <v>5</v>
      </c>
      <c r="P30" s="103">
        <f t="shared" si="8"/>
        <v>0</v>
      </c>
      <c r="Q30" s="103" t="e">
        <f>HLOOKUP(S30,Lookup!$B$20:$Z$22,U30,FALSE)</f>
        <v>#REF!</v>
      </c>
      <c r="R30" s="103">
        <f>IF(D30&gt;9,0,-HLOOKUP(S30,Lookup!$B$20:$Z$22,U30,FALSE))</f>
        <v>0</v>
      </c>
      <c r="S30">
        <f t="shared" si="9"/>
        <v>0</v>
      </c>
      <c r="T30" s="1" t="str">
        <f t="shared" si="10"/>
        <v>L</v>
      </c>
      <c r="U30">
        <f t="shared" si="11"/>
      </c>
      <c r="V30" s="93">
        <f t="shared" si="12"/>
      </c>
      <c r="W30" s="93">
        <f t="shared" si="13"/>
      </c>
      <c r="X30" s="93">
        <f t="shared" si="14"/>
      </c>
      <c r="Y30" s="85">
        <f>IF(V30="","",IF(AC29&gt;=HLOOKUP(Y29,Lookup2!$A$1:$M$3,2),Y29-1,(IF(AC29&lt;=HLOOKUP(Y29,Lookup2!$A$1:$M$3,3),Y29+1,Y29))))</f>
      </c>
      <c r="Z30" s="93">
        <f t="shared" si="15"/>
      </c>
      <c r="AA30" s="93"/>
      <c r="AB30" s="8">
        <f t="shared" si="18"/>
      </c>
      <c r="AC30" s="106">
        <f t="shared" si="21"/>
      </c>
      <c r="AD30" s="107">
        <f t="shared" si="19"/>
      </c>
      <c r="AE30" s="1">
        <v>19</v>
      </c>
    </row>
    <row r="31" spans="1:31" ht="12">
      <c r="A31" s="93">
        <f t="shared" si="2"/>
      </c>
      <c r="B31" s="93">
        <f t="shared" si="3"/>
      </c>
      <c r="C31" s="93">
        <f t="shared" si="4"/>
      </c>
      <c r="D31" s="85">
        <f>IF(A31="","",IF(H30&gt;=HLOOKUP(D30,Lookup2!$A$1:$M$3,2),D30-1,(IF(H30&lt;=HLOOKUP(D30,Lookup2!$A$1:$M$3,3),D30+1,D30))))</f>
      </c>
      <c r="E31" s="93">
        <f t="shared" si="5"/>
      </c>
      <c r="F31" s="93"/>
      <c r="G31" s="8">
        <f t="shared" si="16"/>
      </c>
      <c r="H31" s="106">
        <f t="shared" si="20"/>
      </c>
      <c r="I31" s="107">
        <f t="shared" si="17"/>
      </c>
      <c r="J31" s="33">
        <f t="shared" si="6"/>
      </c>
      <c r="K31" s="100">
        <v>10</v>
      </c>
      <c r="L31" s="100">
        <f t="shared" si="7"/>
        <v>0</v>
      </c>
      <c r="M31" s="100" t="e">
        <f>HLOOKUP(E31,Lookup!$A$1:$O$14,$D31+2,FALSE)</f>
        <v>#VALUE!</v>
      </c>
      <c r="N31" s="100">
        <f>IF(D31&gt;9,0,-(HLOOKUP(D31,Lookup!$A$1:$O$14,E31+2,FALSE)))</f>
        <v>0</v>
      </c>
      <c r="O31" s="103">
        <v>5</v>
      </c>
      <c r="P31" s="103">
        <f t="shared" si="8"/>
        <v>0</v>
      </c>
      <c r="Q31" s="103" t="e">
        <f>HLOOKUP(S31,Lookup!$B$20:$Z$22,U31,FALSE)</f>
        <v>#REF!</v>
      </c>
      <c r="R31" s="103">
        <f>IF(D31&gt;9,0,-HLOOKUP(S31,Lookup!$B$20:$Z$22,U31,FALSE))</f>
        <v>0</v>
      </c>
      <c r="S31">
        <f t="shared" si="9"/>
        <v>0</v>
      </c>
      <c r="T31" s="1" t="str">
        <f t="shared" si="10"/>
        <v>L</v>
      </c>
      <c r="U31">
        <f t="shared" si="11"/>
      </c>
      <c r="V31" s="93">
        <f t="shared" si="12"/>
      </c>
      <c r="W31" s="93">
        <f t="shared" si="13"/>
      </c>
      <c r="X31" s="93">
        <f t="shared" si="14"/>
      </c>
      <c r="Y31" s="85">
        <f>IF(V31="","",IF(AC30&gt;=HLOOKUP(Y30,Lookup2!$A$1:$M$3,2),Y30-1,(IF(AC30&lt;=HLOOKUP(Y30,Lookup2!$A$1:$M$3,3),Y30+1,Y30))))</f>
      </c>
      <c r="Z31" s="93">
        <f t="shared" si="15"/>
      </c>
      <c r="AA31" s="93"/>
      <c r="AB31" s="8">
        <f t="shared" si="18"/>
      </c>
      <c r="AC31" s="106">
        <f t="shared" si="21"/>
      </c>
      <c r="AD31" s="107">
        <f t="shared" si="19"/>
      </c>
      <c r="AE31" s="1">
        <v>20</v>
      </c>
    </row>
    <row r="32" spans="1:31" ht="12">
      <c r="A32" s="93">
        <f t="shared" si="2"/>
      </c>
      <c r="B32" s="93">
        <f t="shared" si="3"/>
      </c>
      <c r="C32" s="93">
        <f t="shared" si="4"/>
      </c>
      <c r="D32" s="85">
        <f>IF(A32="","",IF(H31&gt;=HLOOKUP(D31,Lookup2!$A$1:$M$3,2),D31-1,(IF(H31&lt;=HLOOKUP(D31,Lookup2!$A$1:$M$3,3),D31+1,D31))))</f>
      </c>
      <c r="E32" s="93">
        <f t="shared" si="5"/>
      </c>
      <c r="F32" s="93"/>
      <c r="G32" s="8">
        <f t="shared" si="16"/>
      </c>
      <c r="H32" s="106">
        <f t="shared" si="20"/>
      </c>
      <c r="I32" s="107">
        <f t="shared" si="17"/>
      </c>
      <c r="J32" s="33">
        <f t="shared" si="6"/>
      </c>
      <c r="K32" s="100">
        <v>10</v>
      </c>
      <c r="L32" s="100">
        <f t="shared" si="7"/>
        <v>0</v>
      </c>
      <c r="M32" s="100" t="e">
        <f>HLOOKUP(E32,Lookup!$A$1:$O$14,$D32+2,FALSE)</f>
        <v>#VALUE!</v>
      </c>
      <c r="N32" s="100">
        <f>IF(D32&gt;9,0,-(HLOOKUP(D32,Lookup!$A$1:$O$14,E32+2,FALSE)))</f>
        <v>0</v>
      </c>
      <c r="O32" s="103">
        <v>5</v>
      </c>
      <c r="P32" s="103">
        <f t="shared" si="8"/>
        <v>0</v>
      </c>
      <c r="Q32" s="103" t="e">
        <f>HLOOKUP(S32,Lookup!$B$20:$Z$22,U32,FALSE)</f>
        <v>#REF!</v>
      </c>
      <c r="R32" s="103">
        <f>IF(D32&gt;9,0,-HLOOKUP(S32,Lookup!$B$20:$Z$22,U32,FALSE))</f>
        <v>0</v>
      </c>
      <c r="S32">
        <f t="shared" si="9"/>
        <v>0</v>
      </c>
      <c r="T32" s="1" t="str">
        <f t="shared" si="10"/>
        <v>L</v>
      </c>
      <c r="U32">
        <f t="shared" si="11"/>
      </c>
      <c r="V32" s="93">
        <f t="shared" si="12"/>
      </c>
      <c r="W32" s="93">
        <f t="shared" si="13"/>
      </c>
      <c r="X32" s="93">
        <f t="shared" si="14"/>
      </c>
      <c r="Y32" s="85">
        <f>IF(V32="","",IF(AC31&gt;=HLOOKUP(Y31,Lookup2!$A$1:$M$3,2),Y31-1,(IF(AC31&lt;=HLOOKUP(Y31,Lookup2!$A$1:$M$3,3),Y31+1,Y31))))</f>
      </c>
      <c r="Z32" s="93">
        <f t="shared" si="15"/>
      </c>
      <c r="AA32" s="93"/>
      <c r="AB32" s="8">
        <f t="shared" si="18"/>
      </c>
      <c r="AC32" s="106">
        <f t="shared" si="21"/>
      </c>
      <c r="AD32" s="107">
        <f t="shared" si="19"/>
      </c>
      <c r="AE32" s="1">
        <v>21</v>
      </c>
    </row>
    <row r="33" spans="1:31" ht="12">
      <c r="A33" s="93">
        <f t="shared" si="2"/>
      </c>
      <c r="B33" s="93">
        <f t="shared" si="3"/>
      </c>
      <c r="C33" s="93">
        <f t="shared" si="4"/>
      </c>
      <c r="D33" s="85">
        <f>IF(A33="","",IF(H32&gt;=HLOOKUP(D32,Lookup2!$A$1:$M$3,2),D32-1,(IF(H32&lt;=HLOOKUP(D32,Lookup2!$A$1:$M$3,3),D32+1,D32))))</f>
      </c>
      <c r="E33" s="93">
        <f t="shared" si="5"/>
      </c>
      <c r="F33" s="93"/>
      <c r="G33" s="8">
        <f t="shared" si="16"/>
      </c>
      <c r="H33" s="106">
        <f t="shared" si="20"/>
      </c>
      <c r="I33" s="107">
        <f t="shared" si="17"/>
      </c>
      <c r="J33" s="33">
        <f t="shared" si="6"/>
      </c>
      <c r="K33" s="100">
        <v>10</v>
      </c>
      <c r="L33" s="100">
        <f t="shared" si="7"/>
        <v>0</v>
      </c>
      <c r="M33" s="100" t="e">
        <f>HLOOKUP(E33,Lookup!$A$1:$O$14,$D33+2,FALSE)</f>
        <v>#VALUE!</v>
      </c>
      <c r="N33" s="100">
        <f>IF(D33&gt;9,0,-(HLOOKUP(D33,Lookup!$A$1:$O$14,E33+2,FALSE)))</f>
        <v>0</v>
      </c>
      <c r="O33" s="103">
        <v>5</v>
      </c>
      <c r="P33" s="103">
        <f t="shared" si="8"/>
        <v>0</v>
      </c>
      <c r="Q33" s="103" t="e">
        <f>HLOOKUP(S33,Lookup!$B$20:$Z$22,U33,FALSE)</f>
        <v>#REF!</v>
      </c>
      <c r="R33" s="103">
        <f>IF(D33&gt;9,0,-HLOOKUP(S33,Lookup!$B$20:$Z$22,U33,FALSE))</f>
        <v>0</v>
      </c>
      <c r="S33">
        <f t="shared" si="9"/>
        <v>0</v>
      </c>
      <c r="T33" s="1" t="str">
        <f t="shared" si="10"/>
        <v>L</v>
      </c>
      <c r="U33">
        <f t="shared" si="11"/>
      </c>
      <c r="V33" s="93">
        <f t="shared" si="12"/>
      </c>
      <c r="W33" s="93">
        <f t="shared" si="13"/>
      </c>
      <c r="X33" s="93">
        <f t="shared" si="14"/>
      </c>
      <c r="Y33" s="85">
        <f>IF(V33="","",IF(AC32&gt;=HLOOKUP(Y32,Lookup2!$A$1:$M$3,2),Y32-1,(IF(AC32&lt;=HLOOKUP(Y32,Lookup2!$A$1:$M$3,3),Y32+1,Y32))))</f>
      </c>
      <c r="Z33" s="93">
        <f t="shared" si="15"/>
      </c>
      <c r="AA33" s="93"/>
      <c r="AB33" s="8">
        <f t="shared" si="18"/>
      </c>
      <c r="AC33" s="106">
        <f t="shared" si="21"/>
      </c>
      <c r="AD33" s="107">
        <f t="shared" si="19"/>
      </c>
      <c r="AE33" s="1">
        <v>22</v>
      </c>
    </row>
    <row r="34" spans="1:31" ht="12">
      <c r="A34" s="93">
        <f t="shared" si="2"/>
      </c>
      <c r="B34" s="93">
        <f t="shared" si="3"/>
      </c>
      <c r="C34" s="93">
        <f t="shared" si="4"/>
      </c>
      <c r="D34" s="85">
        <f>IF(A34="","",IF(H33&gt;=HLOOKUP(D33,Lookup2!$A$1:$M$3,2),D33-1,(IF(H33&lt;=HLOOKUP(D33,Lookup2!$A$1:$M$3,3),D33+1,D33))))</f>
      </c>
      <c r="E34" s="93">
        <f t="shared" si="5"/>
      </c>
      <c r="F34" s="93"/>
      <c r="G34" s="8">
        <f t="shared" si="16"/>
      </c>
      <c r="H34" s="106">
        <f t="shared" si="20"/>
      </c>
      <c r="I34" s="107">
        <f t="shared" si="17"/>
      </c>
      <c r="J34" s="33">
        <f t="shared" si="6"/>
      </c>
      <c r="K34" s="100">
        <v>10</v>
      </c>
      <c r="L34" s="100">
        <f t="shared" si="7"/>
        <v>0</v>
      </c>
      <c r="M34" s="100" t="e">
        <f>HLOOKUP(E34,Lookup!$A$1:$O$14,$D34+2,FALSE)</f>
        <v>#VALUE!</v>
      </c>
      <c r="N34" s="100">
        <f>IF(D34&gt;9,0,-(HLOOKUP(D34,Lookup!$A$1:$O$14,E34+2,FALSE)))</f>
        <v>0</v>
      </c>
      <c r="O34" s="103">
        <v>5</v>
      </c>
      <c r="P34" s="103">
        <f t="shared" si="8"/>
        <v>0</v>
      </c>
      <c r="Q34" s="103" t="e">
        <f>HLOOKUP(S34,Lookup!$B$20:$Z$22,U34,FALSE)</f>
        <v>#REF!</v>
      </c>
      <c r="R34" s="103">
        <f>IF(D34&gt;9,0,-HLOOKUP(S34,Lookup!$B$20:$Z$22,U34,FALSE))</f>
        <v>0</v>
      </c>
      <c r="S34">
        <f t="shared" si="9"/>
        <v>0</v>
      </c>
      <c r="T34" s="1" t="str">
        <f t="shared" si="10"/>
        <v>L</v>
      </c>
      <c r="U34">
        <f t="shared" si="11"/>
      </c>
      <c r="V34" s="93">
        <f t="shared" si="12"/>
      </c>
      <c r="W34" s="93">
        <f t="shared" si="13"/>
      </c>
      <c r="X34" s="93">
        <f t="shared" si="14"/>
      </c>
      <c r="Y34" s="85">
        <f>IF(V34="","",IF(AC33&gt;=HLOOKUP(Y33,Lookup2!$A$1:$M$3,2),Y33-1,(IF(AC33&lt;=HLOOKUP(Y33,Lookup2!$A$1:$M$3,3),Y33+1,Y33))))</f>
      </c>
      <c r="Z34" s="93">
        <f t="shared" si="15"/>
      </c>
      <c r="AA34" s="93"/>
      <c r="AB34" s="8">
        <f t="shared" si="18"/>
      </c>
      <c r="AC34" s="106">
        <f t="shared" si="21"/>
      </c>
      <c r="AD34" s="107">
        <f t="shared" si="19"/>
      </c>
      <c r="AE34" s="1">
        <v>23</v>
      </c>
    </row>
    <row r="35" spans="1:31" ht="12">
      <c r="A35" s="93">
        <f t="shared" si="2"/>
      </c>
      <c r="B35" s="93">
        <f t="shared" si="3"/>
      </c>
      <c r="C35" s="93">
        <f t="shared" si="4"/>
      </c>
      <c r="D35" s="85">
        <f>IF(A35="","",IF(H34&gt;=HLOOKUP(D34,Lookup2!$A$1:$M$3,2),D34-1,(IF(H34&lt;=HLOOKUP(D34,Lookup2!$A$1:$M$3,3),D34+1,D34))))</f>
      </c>
      <c r="E35" s="93">
        <f t="shared" si="5"/>
      </c>
      <c r="F35" s="93"/>
      <c r="G35" s="8">
        <f t="shared" si="16"/>
      </c>
      <c r="H35" s="106">
        <f t="shared" si="20"/>
      </c>
      <c r="I35" s="107">
        <f t="shared" si="17"/>
      </c>
      <c r="J35" s="33">
        <f t="shared" si="6"/>
      </c>
      <c r="K35" s="100">
        <v>10</v>
      </c>
      <c r="L35" s="100">
        <f t="shared" si="7"/>
        <v>0</v>
      </c>
      <c r="M35" s="100" t="e">
        <f>HLOOKUP(E35,Lookup!$A$1:$O$14,$D35+2,FALSE)</f>
        <v>#VALUE!</v>
      </c>
      <c r="N35" s="100">
        <f>IF(D35&gt;9,0,-(HLOOKUP(D35,Lookup!$A$1:$O$14,E35+2,FALSE)))</f>
        <v>0</v>
      </c>
      <c r="O35" s="103">
        <v>5</v>
      </c>
      <c r="P35" s="103">
        <f t="shared" si="8"/>
        <v>0</v>
      </c>
      <c r="Q35" s="103" t="e">
        <f>HLOOKUP(S35,Lookup!$B$20:$Z$22,U35,FALSE)</f>
        <v>#REF!</v>
      </c>
      <c r="R35" s="103">
        <f>IF(D35&gt;9,0,-HLOOKUP(S35,Lookup!$B$20:$Z$22,U35,FALSE))</f>
        <v>0</v>
      </c>
      <c r="S35">
        <f t="shared" si="9"/>
        <v>0</v>
      </c>
      <c r="T35" s="1" t="str">
        <f t="shared" si="10"/>
        <v>L</v>
      </c>
      <c r="U35">
        <f t="shared" si="11"/>
      </c>
      <c r="V35" s="93">
        <f t="shared" si="12"/>
      </c>
      <c r="W35" s="93">
        <f t="shared" si="13"/>
      </c>
      <c r="X35" s="93">
        <f t="shared" si="14"/>
      </c>
      <c r="Y35" s="85">
        <f>IF(V35="","",IF(AC34&gt;=HLOOKUP(Y34,Lookup2!$A$1:$M$3,2),Y34-1,(IF(AC34&lt;=HLOOKUP(Y34,Lookup2!$A$1:$M$3,3),Y34+1,Y34))))</f>
      </c>
      <c r="Z35" s="93">
        <f t="shared" si="15"/>
      </c>
      <c r="AA35" s="93"/>
      <c r="AB35" s="8">
        <f t="shared" si="18"/>
      </c>
      <c r="AC35" s="106">
        <f t="shared" si="21"/>
      </c>
      <c r="AD35" s="107">
        <f t="shared" si="19"/>
      </c>
      <c r="AE35" s="1">
        <v>24</v>
      </c>
    </row>
    <row r="36" spans="1:31" ht="12">
      <c r="A36" s="93">
        <f t="shared" si="2"/>
      </c>
      <c r="B36" s="93">
        <f t="shared" si="3"/>
      </c>
      <c r="C36" s="93">
        <f t="shared" si="4"/>
      </c>
      <c r="D36" s="85">
        <f>IF(A36="","",IF(H35&gt;=HLOOKUP(D35,Lookup2!$A$1:$M$3,2),D35-1,(IF(H35&lt;=HLOOKUP(D35,Lookup2!$A$1:$M$3,3),D35+1,D35))))</f>
      </c>
      <c r="E36" s="93">
        <f t="shared" si="5"/>
      </c>
      <c r="F36" s="93"/>
      <c r="G36" s="8">
        <f t="shared" si="16"/>
      </c>
      <c r="H36" s="106">
        <f t="shared" si="20"/>
      </c>
      <c r="I36" s="107">
        <f t="shared" si="17"/>
      </c>
      <c r="J36" s="33">
        <f t="shared" si="6"/>
      </c>
      <c r="K36" s="100">
        <v>10</v>
      </c>
      <c r="L36" s="100">
        <f t="shared" si="7"/>
        <v>0</v>
      </c>
      <c r="M36" s="100" t="e">
        <f>HLOOKUP(E36,Lookup!$A$1:$O$14,$D36+2,FALSE)</f>
        <v>#VALUE!</v>
      </c>
      <c r="N36" s="100">
        <f>IF(D36&gt;9,0,-(HLOOKUP(D36,Lookup!$A$1:$O$14,E36+2,FALSE)))</f>
        <v>0</v>
      </c>
      <c r="O36" s="103">
        <v>5</v>
      </c>
      <c r="P36" s="103">
        <f t="shared" si="8"/>
        <v>0</v>
      </c>
      <c r="Q36" s="103" t="e">
        <f>HLOOKUP(S36,Lookup!$B$20:$Z$22,U36,FALSE)</f>
        <v>#REF!</v>
      </c>
      <c r="R36" s="103">
        <f>IF(D36&gt;9,0,-HLOOKUP(S36,Lookup!$B$20:$Z$22,U36,FALSE))</f>
        <v>0</v>
      </c>
      <c r="S36">
        <f t="shared" si="9"/>
        <v>0</v>
      </c>
      <c r="T36" s="1" t="str">
        <f t="shared" si="10"/>
        <v>L</v>
      </c>
      <c r="U36">
        <f t="shared" si="11"/>
      </c>
      <c r="V36" s="93">
        <f t="shared" si="12"/>
      </c>
      <c r="W36" s="93">
        <f t="shared" si="13"/>
      </c>
      <c r="X36" s="93">
        <f t="shared" si="14"/>
      </c>
      <c r="Y36" s="85">
        <f>IF(V36="","",IF(AC35&gt;=HLOOKUP(Y35,Lookup2!$A$1:$M$3,2),Y35-1,(IF(AC35&lt;=HLOOKUP(Y35,Lookup2!$A$1:$M$3,3),Y35+1,Y35))))</f>
      </c>
      <c r="Z36" s="93">
        <f t="shared" si="15"/>
      </c>
      <c r="AA36" s="93"/>
      <c r="AB36" s="8">
        <f t="shared" si="18"/>
      </c>
      <c r="AC36" s="106">
        <f t="shared" si="21"/>
      </c>
      <c r="AD36" s="107">
        <f t="shared" si="19"/>
      </c>
      <c r="AE36" s="1">
        <v>25</v>
      </c>
    </row>
    <row r="37" spans="1:31" ht="12">
      <c r="A37" s="93">
        <f t="shared" si="2"/>
      </c>
      <c r="B37" s="93">
        <f t="shared" si="3"/>
      </c>
      <c r="C37" s="93">
        <f t="shared" si="4"/>
      </c>
      <c r="D37" s="85">
        <f>IF(A37="","",IF(H36&gt;=HLOOKUP(D36,Lookup2!$A$1:$M$3,2),D36-1,(IF(H36&lt;=HLOOKUP(D36,Lookup2!$A$1:$M$3,3),D36+1,D36))))</f>
      </c>
      <c r="E37" s="93">
        <f t="shared" si="5"/>
      </c>
      <c r="F37" s="93"/>
      <c r="G37" s="8">
        <f t="shared" si="16"/>
      </c>
      <c r="H37" s="106">
        <f t="shared" si="20"/>
      </c>
      <c r="I37" s="107">
        <f t="shared" si="17"/>
      </c>
      <c r="J37" s="33">
        <f t="shared" si="6"/>
      </c>
      <c r="K37" s="100">
        <v>10</v>
      </c>
      <c r="L37" s="100">
        <f t="shared" si="7"/>
        <v>0</v>
      </c>
      <c r="M37" s="100" t="e">
        <f>HLOOKUP(E37,Lookup!$A$1:$O$14,$D37+2,FALSE)</f>
        <v>#VALUE!</v>
      </c>
      <c r="N37" s="100">
        <f>IF(D37&gt;9,0,-(HLOOKUP(D37,Lookup!$A$1:$O$14,E37+2,FALSE)))</f>
        <v>0</v>
      </c>
      <c r="O37" s="103">
        <v>5</v>
      </c>
      <c r="P37" s="103">
        <f t="shared" si="8"/>
        <v>0</v>
      </c>
      <c r="Q37" s="103" t="e">
        <f>HLOOKUP(S37,Lookup!$B$20:$Z$22,U37,FALSE)</f>
        <v>#REF!</v>
      </c>
      <c r="R37" s="103">
        <f>IF(D37&gt;9,0,-HLOOKUP(S37,Lookup!$B$20:$Z$22,U37,FALSE))</f>
        <v>0</v>
      </c>
      <c r="S37">
        <f t="shared" si="9"/>
        <v>0</v>
      </c>
      <c r="T37" s="1" t="str">
        <f t="shared" si="10"/>
        <v>L</v>
      </c>
      <c r="U37">
        <f t="shared" si="11"/>
      </c>
      <c r="V37" s="93">
        <f t="shared" si="12"/>
      </c>
      <c r="W37" s="93">
        <f t="shared" si="13"/>
      </c>
      <c r="X37" s="93">
        <f t="shared" si="14"/>
      </c>
      <c r="Y37" s="85">
        <f>IF(V37="","",IF(AC36&gt;=HLOOKUP(Y36,Lookup2!$A$1:$M$3,2),Y36-1,(IF(AC36&lt;=HLOOKUP(Y36,Lookup2!$A$1:$M$3,3),Y36+1,Y36))))</f>
      </c>
      <c r="Z37" s="93">
        <f t="shared" si="15"/>
      </c>
      <c r="AA37" s="93"/>
      <c r="AB37" s="8">
        <f t="shared" si="18"/>
      </c>
      <c r="AC37" s="106">
        <f t="shared" si="21"/>
      </c>
      <c r="AD37" s="107">
        <f t="shared" si="19"/>
      </c>
      <c r="AE37" s="1">
        <v>26</v>
      </c>
    </row>
    <row r="38" spans="1:31" ht="12">
      <c r="A38" s="93">
        <f t="shared" si="2"/>
      </c>
      <c r="B38" s="93">
        <f t="shared" si="3"/>
      </c>
      <c r="C38" s="93">
        <f t="shared" si="4"/>
      </c>
      <c r="D38" s="85">
        <f>IF(A38="","",IF(H37&gt;=HLOOKUP(D37,Lookup2!$A$1:$M$3,2),D37-1,(IF(H37&lt;=HLOOKUP(D37,Lookup2!$A$1:$M$3,3),D37+1,D37))))</f>
      </c>
      <c r="E38" s="93">
        <f t="shared" si="5"/>
      </c>
      <c r="F38" s="93"/>
      <c r="G38" s="8">
        <f t="shared" si="16"/>
      </c>
      <c r="H38" s="106">
        <f t="shared" si="20"/>
      </c>
      <c r="I38" s="107">
        <f t="shared" si="17"/>
      </c>
      <c r="J38" s="33">
        <f t="shared" si="6"/>
      </c>
      <c r="K38" s="100">
        <v>10</v>
      </c>
      <c r="L38" s="100">
        <f t="shared" si="7"/>
        <v>0</v>
      </c>
      <c r="M38" s="100" t="e">
        <f>HLOOKUP(E38,Lookup!$A$1:$O$14,$D38+2,FALSE)</f>
        <v>#VALUE!</v>
      </c>
      <c r="N38" s="100">
        <f>IF(D38&gt;9,0,-(HLOOKUP(D38,Lookup!$A$1:$O$14,E38+2,FALSE)))</f>
        <v>0</v>
      </c>
      <c r="O38" s="103">
        <v>5</v>
      </c>
      <c r="P38" s="103">
        <f t="shared" si="8"/>
        <v>0</v>
      </c>
      <c r="Q38" s="103" t="e">
        <f>HLOOKUP(S38,Lookup!$B$20:$Z$22,U38,FALSE)</f>
        <v>#REF!</v>
      </c>
      <c r="R38" s="103">
        <f>IF(D38&gt;9,0,-HLOOKUP(S38,Lookup!$B$20:$Z$22,U38,FALSE))</f>
        <v>0</v>
      </c>
      <c r="S38">
        <f t="shared" si="9"/>
        <v>0</v>
      </c>
      <c r="T38" s="1" t="str">
        <f t="shared" si="10"/>
        <v>L</v>
      </c>
      <c r="U38">
        <f t="shared" si="11"/>
      </c>
      <c r="V38" s="93">
        <f t="shared" si="12"/>
      </c>
      <c r="W38" s="93">
        <f t="shared" si="13"/>
      </c>
      <c r="X38" s="93">
        <f t="shared" si="14"/>
      </c>
      <c r="Y38" s="85">
        <f>IF(V38="","",IF(AC37&gt;=HLOOKUP(Y37,Lookup2!$A$1:$M$3,2),Y37-1,(IF(AC37&lt;=HLOOKUP(Y37,Lookup2!$A$1:$M$3,3),Y37+1,Y37))))</f>
      </c>
      <c r="Z38" s="93">
        <f t="shared" si="15"/>
      </c>
      <c r="AA38" s="93"/>
      <c r="AB38" s="8">
        <f t="shared" si="18"/>
      </c>
      <c r="AC38" s="106">
        <f t="shared" si="21"/>
      </c>
      <c r="AD38" s="107">
        <f t="shared" si="19"/>
      </c>
      <c r="AE38" s="1">
        <v>27</v>
      </c>
    </row>
    <row r="39" spans="1:31" ht="12">
      <c r="A39" s="93">
        <f t="shared" si="2"/>
      </c>
      <c r="B39" s="93">
        <f t="shared" si="3"/>
      </c>
      <c r="C39" s="93">
        <f t="shared" si="4"/>
      </c>
      <c r="D39" s="85">
        <f>IF(A39="","",IF(H38&gt;=HLOOKUP(D38,Lookup2!$A$1:$M$3,2),D38-1,(IF(H38&lt;=HLOOKUP(D38,Lookup2!$A$1:$M$3,3),D38+1,D38))))</f>
      </c>
      <c r="E39" s="93">
        <f t="shared" si="5"/>
      </c>
      <c r="F39" s="93"/>
      <c r="G39" s="8">
        <f t="shared" si="16"/>
      </c>
      <c r="H39" s="106">
        <f t="shared" si="20"/>
      </c>
      <c r="I39" s="107">
        <f t="shared" si="17"/>
      </c>
      <c r="J39" s="33">
        <f t="shared" si="6"/>
      </c>
      <c r="K39" s="100">
        <v>10</v>
      </c>
      <c r="L39" s="100">
        <f t="shared" si="7"/>
        <v>0</v>
      </c>
      <c r="M39" s="100" t="e">
        <f>HLOOKUP(E39,Lookup!$A$1:$O$14,$D39+2,FALSE)</f>
        <v>#VALUE!</v>
      </c>
      <c r="N39" s="100">
        <f>IF(D39&gt;9,0,-(HLOOKUP(D39,Lookup!$A$1:$O$14,E39+2,FALSE)))</f>
        <v>0</v>
      </c>
      <c r="O39" s="103">
        <v>5</v>
      </c>
      <c r="P39" s="103">
        <f t="shared" si="8"/>
        <v>0</v>
      </c>
      <c r="Q39" s="103" t="e">
        <f>HLOOKUP(S39,Lookup!$B$20:$Z$22,U39,FALSE)</f>
        <v>#REF!</v>
      </c>
      <c r="R39" s="103">
        <f>IF(D39&gt;9,0,-HLOOKUP(S39,Lookup!$B$20:$Z$22,U39,FALSE))</f>
        <v>0</v>
      </c>
      <c r="S39">
        <f t="shared" si="9"/>
        <v>0</v>
      </c>
      <c r="T39" s="1" t="str">
        <f t="shared" si="10"/>
        <v>L</v>
      </c>
      <c r="U39">
        <f t="shared" si="11"/>
      </c>
      <c r="V39" s="93">
        <f t="shared" si="12"/>
      </c>
      <c r="W39" s="93">
        <f t="shared" si="13"/>
      </c>
      <c r="X39" s="93">
        <f t="shared" si="14"/>
      </c>
      <c r="Y39" s="85">
        <f>IF(V39="","",IF(AC38&gt;=HLOOKUP(Y38,Lookup2!$A$1:$M$3,2),Y38-1,(IF(AC38&lt;=HLOOKUP(Y38,Lookup2!$A$1:$M$3,3),Y38+1,Y38))))</f>
      </c>
      <c r="Z39" s="93">
        <f t="shared" si="15"/>
      </c>
      <c r="AA39" s="93"/>
      <c r="AB39" s="8">
        <f t="shared" si="18"/>
      </c>
      <c r="AC39" s="106">
        <f t="shared" si="21"/>
      </c>
      <c r="AD39" s="107">
        <f t="shared" si="19"/>
      </c>
      <c r="AE39" s="1">
        <v>28</v>
      </c>
    </row>
    <row r="40" spans="1:31" ht="12">
      <c r="A40" s="93">
        <f t="shared" si="2"/>
      </c>
      <c r="B40" s="93">
        <f t="shared" si="3"/>
      </c>
      <c r="C40" s="93">
        <f t="shared" si="4"/>
      </c>
      <c r="D40" s="85">
        <f>IF(A40="","",IF(H39&gt;=HLOOKUP(D39,Lookup2!$A$1:$M$3,2),D39-1,(IF(H39&lt;=HLOOKUP(D39,Lookup2!$A$1:$M$3,3),D39+1,D39))))</f>
      </c>
      <c r="E40" s="93">
        <f t="shared" si="5"/>
      </c>
      <c r="F40" s="93"/>
      <c r="G40" s="8">
        <f t="shared" si="16"/>
      </c>
      <c r="H40" s="106">
        <f t="shared" si="20"/>
      </c>
      <c r="I40" s="107">
        <f t="shared" si="17"/>
      </c>
      <c r="J40" s="33">
        <f t="shared" si="6"/>
      </c>
      <c r="K40" s="100">
        <v>10</v>
      </c>
      <c r="L40" s="100">
        <f t="shared" si="7"/>
        <v>0</v>
      </c>
      <c r="M40" s="100" t="e">
        <f>HLOOKUP(E40,Lookup!$A$1:$O$14,$D40+2,FALSE)</f>
        <v>#VALUE!</v>
      </c>
      <c r="N40" s="100">
        <f>IF(D40&gt;9,0,-(HLOOKUP(D40,Lookup!$A$1:$O$14,E40+2,FALSE)))</f>
        <v>0</v>
      </c>
      <c r="O40" s="103">
        <v>5</v>
      </c>
      <c r="P40" s="103">
        <f t="shared" si="8"/>
        <v>0</v>
      </c>
      <c r="Q40" s="103" t="e">
        <f>HLOOKUP(S40,Lookup!$B$20:$Z$22,U40,FALSE)</f>
        <v>#REF!</v>
      </c>
      <c r="R40" s="103">
        <f>IF(D40&gt;9,0,-HLOOKUP(S40,Lookup!$B$20:$Z$22,U40,FALSE))</f>
        <v>0</v>
      </c>
      <c r="S40">
        <f t="shared" si="9"/>
        <v>0</v>
      </c>
      <c r="T40" s="1" t="str">
        <f t="shared" si="10"/>
        <v>L</v>
      </c>
      <c r="U40">
        <f t="shared" si="11"/>
      </c>
      <c r="V40" s="93">
        <f t="shared" si="12"/>
      </c>
      <c r="W40" s="93">
        <f t="shared" si="13"/>
      </c>
      <c r="X40" s="93">
        <f t="shared" si="14"/>
      </c>
      <c r="Y40" s="85">
        <f>IF(V40="","",IF(AC39&gt;=HLOOKUP(Y39,Lookup2!$A$1:$M$3,2),Y39-1,(IF(AC39&lt;=HLOOKUP(Y39,Lookup2!$A$1:$M$3,3),Y39+1,Y39))))</f>
      </c>
      <c r="Z40" s="93">
        <f t="shared" si="15"/>
      </c>
      <c r="AA40" s="93"/>
      <c r="AB40" s="8">
        <f t="shared" si="18"/>
      </c>
      <c r="AC40" s="106">
        <f t="shared" si="21"/>
      </c>
      <c r="AD40" s="107">
        <f t="shared" si="19"/>
      </c>
      <c r="AE40" s="1">
        <v>29</v>
      </c>
    </row>
    <row r="41" spans="1:31" ht="12">
      <c r="A41" s="93">
        <f t="shared" si="2"/>
      </c>
      <c r="B41" s="93">
        <f t="shared" si="3"/>
      </c>
      <c r="C41" s="93">
        <f t="shared" si="4"/>
      </c>
      <c r="D41" s="85">
        <f>IF(A41="","",IF(H40&gt;=HLOOKUP(D40,Lookup2!$A$1:$M$3,2),D40-1,(IF(H40&lt;=HLOOKUP(D40,Lookup2!$A$1:$M$3,3),D40+1,D40))))</f>
      </c>
      <c r="E41" s="93">
        <f t="shared" si="5"/>
      </c>
      <c r="F41" s="93"/>
      <c r="G41" s="8">
        <f t="shared" si="16"/>
      </c>
      <c r="H41" s="106">
        <f t="shared" si="20"/>
      </c>
      <c r="I41" s="107">
        <f t="shared" si="17"/>
      </c>
      <c r="J41" s="33">
        <f t="shared" si="6"/>
      </c>
      <c r="K41" s="100">
        <v>10</v>
      </c>
      <c r="L41" s="100">
        <f t="shared" si="7"/>
        <v>0</v>
      </c>
      <c r="M41" s="100" t="e">
        <f>HLOOKUP(E41,Lookup!$A$1:$O$14,$D41+2,FALSE)</f>
        <v>#VALUE!</v>
      </c>
      <c r="N41" s="100">
        <f>IF(D41&gt;9,0,-(HLOOKUP(D41,Lookup!$A$1:$O$14,E41+2,FALSE)))</f>
        <v>0</v>
      </c>
      <c r="O41" s="103">
        <v>5</v>
      </c>
      <c r="P41" s="103">
        <f t="shared" si="8"/>
        <v>0</v>
      </c>
      <c r="Q41" s="103" t="e">
        <f>HLOOKUP(S41,Lookup!$B$20:$Z$22,U41,FALSE)</f>
        <v>#REF!</v>
      </c>
      <c r="R41" s="103">
        <f>IF(D41&gt;9,0,-HLOOKUP(S41,Lookup!$B$20:$Z$22,U41,FALSE))</f>
        <v>0</v>
      </c>
      <c r="S41">
        <f t="shared" si="9"/>
        <v>0</v>
      </c>
      <c r="T41" s="1" t="str">
        <f t="shared" si="10"/>
        <v>L</v>
      </c>
      <c r="U41">
        <f t="shared" si="11"/>
      </c>
      <c r="V41" s="93">
        <f t="shared" si="12"/>
      </c>
      <c r="W41" s="93">
        <f t="shared" si="13"/>
      </c>
      <c r="X41" s="93">
        <f t="shared" si="14"/>
      </c>
      <c r="Y41" s="85">
        <f>IF(V41="","",IF(AC40&gt;=HLOOKUP(Y40,Lookup2!$A$1:$M$3,2),Y40-1,(IF(AC40&lt;=HLOOKUP(Y40,Lookup2!$A$1:$M$3,3),Y40+1,Y40))))</f>
      </c>
      <c r="Z41" s="93">
        <f t="shared" si="15"/>
      </c>
      <c r="AA41" s="93"/>
      <c r="AB41" s="8">
        <f t="shared" si="18"/>
      </c>
      <c r="AC41" s="106">
        <f t="shared" si="21"/>
      </c>
      <c r="AD41" s="107">
        <f t="shared" si="19"/>
      </c>
      <c r="AE41" s="1">
        <v>30</v>
      </c>
    </row>
    <row r="42" spans="1:31" ht="12">
      <c r="A42" s="93">
        <f t="shared" si="2"/>
      </c>
      <c r="B42" s="93">
        <f t="shared" si="3"/>
      </c>
      <c r="C42" s="93">
        <f t="shared" si="4"/>
      </c>
      <c r="D42" s="85">
        <f>IF(A42="","",IF(H41&gt;=HLOOKUP(D41,Lookup2!$A$1:$M$3,2),D41-1,(IF(H41&lt;=HLOOKUP(D41,Lookup2!$A$1:$M$3,3),D41+1,D41))))</f>
      </c>
      <c r="E42" s="93">
        <f t="shared" si="5"/>
      </c>
      <c r="F42" s="93"/>
      <c r="G42" s="8">
        <f t="shared" si="16"/>
      </c>
      <c r="H42" s="106">
        <f t="shared" si="20"/>
      </c>
      <c r="I42" s="107">
        <f t="shared" si="17"/>
      </c>
      <c r="J42" s="33">
        <f t="shared" si="6"/>
      </c>
      <c r="K42" s="100">
        <v>10</v>
      </c>
      <c r="L42" s="100">
        <f t="shared" si="7"/>
        <v>0</v>
      </c>
      <c r="M42" s="100" t="e">
        <f>HLOOKUP(E42,Lookup!$A$1:$O$14,$D42+2,FALSE)</f>
        <v>#VALUE!</v>
      </c>
      <c r="N42" s="100">
        <f>IF(D42&gt;9,0,-(HLOOKUP(D42,Lookup!$A$1:$O$14,E42+2,FALSE)))</f>
        <v>0</v>
      </c>
      <c r="O42" s="103">
        <v>5</v>
      </c>
      <c r="P42" s="103">
        <f t="shared" si="8"/>
        <v>0</v>
      </c>
      <c r="Q42" s="103" t="e">
        <f>HLOOKUP(S42,Lookup!$B$20:$Z$22,U42,FALSE)</f>
        <v>#REF!</v>
      </c>
      <c r="R42" s="103">
        <f>IF(D42&gt;9,0,-HLOOKUP(S42,Lookup!$B$20:$Z$22,U42,FALSE))</f>
        <v>0</v>
      </c>
      <c r="S42">
        <f t="shared" si="9"/>
        <v>0</v>
      </c>
      <c r="T42" s="1" t="str">
        <f t="shared" si="10"/>
        <v>L</v>
      </c>
      <c r="U42">
        <f t="shared" si="11"/>
      </c>
      <c r="V42" s="93">
        <f t="shared" si="12"/>
      </c>
      <c r="W42" s="93">
        <f t="shared" si="13"/>
      </c>
      <c r="X42" s="93">
        <f t="shared" si="14"/>
      </c>
      <c r="Y42" s="85">
        <f>IF(V42="","",IF(AC41&gt;=HLOOKUP(Y41,Lookup2!$A$1:$M$3,2),Y41-1,(IF(AC41&lt;=HLOOKUP(Y41,Lookup2!$A$1:$M$3,3),Y41+1,Y41))))</f>
      </c>
      <c r="Z42" s="93">
        <f t="shared" si="15"/>
      </c>
      <c r="AA42" s="93"/>
      <c r="AB42" s="8">
        <f t="shared" si="18"/>
      </c>
      <c r="AC42" s="106">
        <f t="shared" si="21"/>
      </c>
      <c r="AD42" s="107">
        <f t="shared" si="19"/>
      </c>
      <c r="AE42" s="1">
        <v>31</v>
      </c>
    </row>
    <row r="43" spans="1:31" ht="12">
      <c r="A43" s="93">
        <f t="shared" si="2"/>
      </c>
      <c r="B43" s="93">
        <f t="shared" si="3"/>
      </c>
      <c r="C43" s="93">
        <f t="shared" si="4"/>
      </c>
      <c r="D43" s="85">
        <f>IF(A43="","",IF(H42&gt;=HLOOKUP(D42,Lookup2!$A$1:$M$3,2),D42-1,(IF(H42&lt;=HLOOKUP(D42,Lookup2!$A$1:$M$3,3),D42+1,D42))))</f>
      </c>
      <c r="E43" s="93">
        <f t="shared" si="5"/>
      </c>
      <c r="F43" s="93"/>
      <c r="G43" s="8">
        <f t="shared" si="16"/>
      </c>
      <c r="H43" s="106">
        <f t="shared" si="20"/>
      </c>
      <c r="I43" s="107">
        <f t="shared" si="17"/>
      </c>
      <c r="J43" s="33">
        <f t="shared" si="6"/>
      </c>
      <c r="K43" s="100">
        <v>10</v>
      </c>
      <c r="L43" s="100">
        <f t="shared" si="7"/>
        <v>0</v>
      </c>
      <c r="M43" s="100" t="e">
        <f>HLOOKUP(E43,Lookup!$A$1:$O$14,$D43+2,FALSE)</f>
        <v>#VALUE!</v>
      </c>
      <c r="N43" s="100">
        <f>IF(D43&gt;9,0,-(HLOOKUP(D43,Lookup!$A$1:$O$14,E43+2,FALSE)))</f>
        <v>0</v>
      </c>
      <c r="O43" s="103">
        <v>5</v>
      </c>
      <c r="P43" s="103">
        <f t="shared" si="8"/>
        <v>0</v>
      </c>
      <c r="Q43" s="103" t="e">
        <f>HLOOKUP(S43,Lookup!$B$20:$Z$22,U43,FALSE)</f>
        <v>#REF!</v>
      </c>
      <c r="R43" s="103">
        <f>IF(D43&gt;9,0,-HLOOKUP(S43,Lookup!$B$20:$Z$22,U43,FALSE))</f>
        <v>0</v>
      </c>
      <c r="S43">
        <f t="shared" si="9"/>
        <v>0</v>
      </c>
      <c r="T43" s="1" t="str">
        <f t="shared" si="10"/>
        <v>L</v>
      </c>
      <c r="U43">
        <f t="shared" si="11"/>
      </c>
      <c r="V43" s="93">
        <f t="shared" si="12"/>
      </c>
      <c r="W43" s="93">
        <f t="shared" si="13"/>
      </c>
      <c r="X43" s="93">
        <f t="shared" si="14"/>
      </c>
      <c r="Y43" s="85">
        <f>IF(V43="","",IF(AC42&gt;=HLOOKUP(Y42,Lookup2!$A$1:$M$3,2),Y42-1,(IF(AC42&lt;=HLOOKUP(Y42,Lookup2!$A$1:$M$3,3),Y42+1,Y42))))</f>
      </c>
      <c r="Z43" s="93">
        <f t="shared" si="15"/>
      </c>
      <c r="AA43" s="93"/>
      <c r="AB43" s="8">
        <f t="shared" si="18"/>
      </c>
      <c r="AC43" s="106">
        <f t="shared" si="21"/>
      </c>
      <c r="AD43" s="107">
        <f t="shared" si="19"/>
      </c>
      <c r="AE43" s="1">
        <v>32</v>
      </c>
    </row>
    <row r="44" spans="1:31" ht="12">
      <c r="A44" s="93">
        <f t="shared" si="2"/>
      </c>
      <c r="B44" s="93">
        <f t="shared" si="3"/>
      </c>
      <c r="C44" s="93">
        <f t="shared" si="4"/>
      </c>
      <c r="D44" s="85">
        <f>IF(A44="","",IF(H43&gt;=HLOOKUP(D43,Lookup2!$A$1:$M$3,2),D43-1,(IF(H43&lt;=HLOOKUP(D43,Lookup2!$A$1:$M$3,3),D43+1,D43))))</f>
      </c>
      <c r="E44" s="93">
        <f t="shared" si="5"/>
      </c>
      <c r="F44" s="93"/>
      <c r="G44" s="8">
        <f>IF(A44="","",IF(A44="S",(IF(J44="HW",K44,IF(J44="HL",L44,IF(J44="LW",M44,IF(J44="LL",N44,""))))),IF(A44="D",(IF(J44="HW",O44,IF(J44="HL",P44,IF(J44="LW",Q44,IF(J44="LL",R44,""))))))))</f>
      </c>
      <c r="H44" s="106">
        <f t="shared" si="20"/>
      </c>
      <c r="I44" s="107">
        <f t="shared" si="17"/>
      </c>
      <c r="J44" s="33"/>
      <c r="O44" s="1"/>
      <c r="P44" s="1"/>
      <c r="Q44" s="1"/>
      <c r="R44" s="1"/>
      <c r="V44" s="93">
        <f t="shared" si="12"/>
      </c>
      <c r="W44" s="93">
        <f t="shared" si="13"/>
      </c>
      <c r="X44" s="93">
        <f t="shared" si="14"/>
      </c>
      <c r="Y44" s="85">
        <f>IF(V44="","",IF(AC43&gt;=HLOOKUP(Y43,Lookup2!$A$1:$M$3,2),Y43-1,(IF(AC43&lt;=HLOOKUP(Y43,Lookup2!$A$1:$M$3,3),Y43+1,Y43))))</f>
      </c>
      <c r="Z44" s="93">
        <f t="shared" si="15"/>
      </c>
      <c r="AA44" s="93"/>
      <c r="AB44" s="8">
        <f>IF(V44="","",IF(V44="S",(IF(AE44="HW",AF44,IF(AE44="HL",AG44,IF(AE44="LW",AH44,IF(AE44="LL",AI44,""))))),IF(V44="D",(IF(AE44="HW",AJ44,IF(AE44="HL",AK44,IF(AE44="LW",AL44,IF(AE44="LL",AM44,""))))))))</f>
      </c>
      <c r="AC44" s="106">
        <f t="shared" si="21"/>
      </c>
      <c r="AD44" s="107">
        <f t="shared" si="19"/>
      </c>
      <c r="AE44" s="1">
        <v>33</v>
      </c>
    </row>
    <row r="45" spans="3:18" ht="12.75">
      <c r="C45" s="113" t="s">
        <v>30</v>
      </c>
      <c r="D45" s="113"/>
      <c r="E45" s="113"/>
      <c r="F45" s="114"/>
      <c r="G45" s="115"/>
      <c r="H45" s="115"/>
      <c r="Q45" s="7"/>
      <c r="R45" s="7"/>
    </row>
    <row r="46" spans="6:18" ht="12.75">
      <c r="F46" s="114"/>
      <c r="G46" s="115"/>
      <c r="H46" s="115"/>
      <c r="Q46" s="7"/>
      <c r="R46" s="7"/>
    </row>
    <row r="47" spans="6:18" ht="12.75">
      <c r="F47" s="114"/>
      <c r="G47" s="115"/>
      <c r="H47" s="115"/>
      <c r="Q47" s="7"/>
      <c r="R47" s="7"/>
    </row>
  </sheetData>
  <sheetProtection sheet="1" objects="1" scenarios="1"/>
  <mergeCells count="6">
    <mergeCell ref="A1:I2"/>
    <mergeCell ref="A3:I7"/>
    <mergeCell ref="O4:R5"/>
    <mergeCell ref="C45:E45"/>
    <mergeCell ref="K4:N5"/>
    <mergeCell ref="F45:H47"/>
  </mergeCells>
  <dataValidations count="1">
    <dataValidation type="list" allowBlank="1" showDropDown="1" showInputMessage="1" showErrorMessage="1" sqref="X12 C12">
      <formula1>"H,L"</formula1>
    </dataValidation>
  </dataValidations>
  <printOptions/>
  <pageMargins left="0.75" right="0.75" top="1" bottom="1" header="0.5" footer="0.5"/>
  <pageSetup orientation="portrait"/>
  <drawing r:id="rId2"/>
  <legacyDrawing r:id="rId1"/>
</worksheet>
</file>

<file path=xl/worksheets/sheet2.xml><?xml version="1.0" encoding="utf-8"?>
<worksheet xmlns="http://schemas.openxmlformats.org/spreadsheetml/2006/main" xmlns:r="http://schemas.openxmlformats.org/officeDocument/2006/relationships">
  <sheetPr codeName="Sheet11"/>
  <dimension ref="A1:EA166"/>
  <sheetViews>
    <sheetView zoomScale="200" zoomScaleNormal="200" zoomScalePageLayoutView="0" workbookViewId="0" topLeftCell="A1">
      <selection activeCell="A13" sqref="A13:IV13"/>
    </sheetView>
  </sheetViews>
  <sheetFormatPr defaultColWidth="11.7109375" defaultRowHeight="12.75"/>
  <cols>
    <col min="1" max="1" width="4.00390625" style="24" bestFit="1" customWidth="1"/>
    <col min="2" max="7" width="4.00390625" style="24" customWidth="1"/>
    <col min="8" max="11" width="3.7109375" style="25" bestFit="1" customWidth="1"/>
    <col min="12" max="26" width="3.140625" style="25" bestFit="1" customWidth="1"/>
    <col min="27" max="35" width="4.00390625" style="25" bestFit="1" customWidth="1"/>
    <col min="36" max="36" width="4.00390625" style="26" bestFit="1" customWidth="1"/>
    <col min="37" max="16384" width="11.7109375" style="21" customWidth="1"/>
  </cols>
  <sheetData>
    <row r="1" spans="1:131" s="22" customFormat="1" ht="12">
      <c r="A1" s="20"/>
      <c r="B1" s="20">
        <v>0</v>
      </c>
      <c r="C1" s="20">
        <v>1</v>
      </c>
      <c r="D1" s="20">
        <v>2</v>
      </c>
      <c r="E1" s="20">
        <v>3</v>
      </c>
      <c r="F1" s="20">
        <v>4</v>
      </c>
      <c r="G1" s="20">
        <v>5</v>
      </c>
      <c r="H1" s="20">
        <v>6</v>
      </c>
      <c r="I1" s="20">
        <v>7</v>
      </c>
      <c r="J1" s="20">
        <v>8</v>
      </c>
      <c r="K1" s="20">
        <v>9</v>
      </c>
      <c r="L1" s="20">
        <v>10</v>
      </c>
      <c r="M1" s="20">
        <v>11</v>
      </c>
      <c r="N1" s="20">
        <v>12</v>
      </c>
      <c r="O1" s="20">
        <v>1</v>
      </c>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row>
    <row r="2" spans="1:131" s="22" customFormat="1" ht="12">
      <c r="A2" s="20">
        <v>0</v>
      </c>
      <c r="B2" s="21">
        <v>10</v>
      </c>
      <c r="C2" s="21">
        <v>6</v>
      </c>
      <c r="D2" s="21">
        <v>4</v>
      </c>
      <c r="E2" s="21">
        <v>2</v>
      </c>
      <c r="F2" s="21">
        <v>1</v>
      </c>
      <c r="G2" s="21">
        <v>1</v>
      </c>
      <c r="H2" s="21">
        <v>1</v>
      </c>
      <c r="I2" s="21">
        <v>1</v>
      </c>
      <c r="J2" s="21">
        <v>1</v>
      </c>
      <c r="K2" s="21">
        <v>1</v>
      </c>
      <c r="L2" s="21">
        <v>1</v>
      </c>
      <c r="M2" s="23">
        <v>1</v>
      </c>
      <c r="N2" s="23">
        <v>1</v>
      </c>
      <c r="O2" s="23">
        <v>2</v>
      </c>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row>
    <row r="3" spans="1:131" s="22" customFormat="1" ht="12">
      <c r="A3" s="20">
        <v>1</v>
      </c>
      <c r="B3" s="21">
        <v>14</v>
      </c>
      <c r="C3" s="21">
        <v>10</v>
      </c>
      <c r="D3" s="21">
        <v>7</v>
      </c>
      <c r="E3" s="21">
        <v>4</v>
      </c>
      <c r="F3" s="21">
        <v>3</v>
      </c>
      <c r="G3" s="21">
        <v>3</v>
      </c>
      <c r="H3" s="21">
        <v>2</v>
      </c>
      <c r="I3" s="21">
        <v>2</v>
      </c>
      <c r="J3" s="21">
        <v>1</v>
      </c>
      <c r="K3" s="21">
        <v>1</v>
      </c>
      <c r="L3" s="21">
        <v>1</v>
      </c>
      <c r="M3" s="23">
        <v>1</v>
      </c>
      <c r="N3" s="23">
        <v>1</v>
      </c>
      <c r="O3" s="23">
        <v>3</v>
      </c>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row>
    <row r="4" spans="1:131" s="22" customFormat="1" ht="12">
      <c r="A4" s="20">
        <v>2</v>
      </c>
      <c r="B4" s="21">
        <v>16</v>
      </c>
      <c r="C4" s="21">
        <v>13</v>
      </c>
      <c r="D4" s="21">
        <v>10</v>
      </c>
      <c r="E4" s="21">
        <v>7</v>
      </c>
      <c r="F4" s="21">
        <v>5</v>
      </c>
      <c r="G4" s="21">
        <v>4</v>
      </c>
      <c r="H4" s="21">
        <v>4</v>
      </c>
      <c r="I4" s="21">
        <v>3</v>
      </c>
      <c r="J4" s="21">
        <v>3</v>
      </c>
      <c r="K4" s="21">
        <v>2</v>
      </c>
      <c r="L4" s="21">
        <v>2</v>
      </c>
      <c r="M4" s="23">
        <v>1</v>
      </c>
      <c r="N4" s="23">
        <v>1</v>
      </c>
      <c r="O4" s="23">
        <v>4</v>
      </c>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row>
    <row r="5" spans="1:131" s="22" customFormat="1" ht="12">
      <c r="A5" s="20">
        <v>3</v>
      </c>
      <c r="B5" s="21">
        <v>18</v>
      </c>
      <c r="C5" s="21">
        <v>16</v>
      </c>
      <c r="D5" s="21">
        <v>13</v>
      </c>
      <c r="E5" s="21">
        <v>10</v>
      </c>
      <c r="F5" s="21">
        <v>8</v>
      </c>
      <c r="G5" s="21">
        <v>7</v>
      </c>
      <c r="H5" s="21">
        <v>6</v>
      </c>
      <c r="I5" s="21">
        <v>5</v>
      </c>
      <c r="J5" s="21">
        <v>4</v>
      </c>
      <c r="K5" s="21">
        <v>4</v>
      </c>
      <c r="L5" s="21">
        <v>3</v>
      </c>
      <c r="M5" s="23">
        <v>3</v>
      </c>
      <c r="N5" s="23">
        <v>2</v>
      </c>
      <c r="O5" s="23">
        <v>5</v>
      </c>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row>
    <row r="6" spans="1:131" s="22" customFormat="1" ht="12">
      <c r="A6" s="20">
        <v>4</v>
      </c>
      <c r="B6" s="21">
        <v>19</v>
      </c>
      <c r="C6" s="21">
        <v>17</v>
      </c>
      <c r="D6" s="21">
        <v>15</v>
      </c>
      <c r="E6" s="21">
        <v>12</v>
      </c>
      <c r="F6" s="21">
        <v>10</v>
      </c>
      <c r="G6" s="21">
        <v>9</v>
      </c>
      <c r="H6" s="21">
        <v>8</v>
      </c>
      <c r="I6" s="21">
        <v>7</v>
      </c>
      <c r="J6" s="21">
        <v>6</v>
      </c>
      <c r="K6" s="21">
        <v>5</v>
      </c>
      <c r="L6" s="21">
        <v>4</v>
      </c>
      <c r="M6" s="23">
        <v>4</v>
      </c>
      <c r="N6" s="23">
        <v>3</v>
      </c>
      <c r="O6" s="23">
        <v>6</v>
      </c>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row>
    <row r="7" spans="1:131" s="22" customFormat="1" ht="12">
      <c r="A7" s="20">
        <v>5</v>
      </c>
      <c r="B7" s="21">
        <v>19</v>
      </c>
      <c r="C7" s="21">
        <v>17</v>
      </c>
      <c r="D7" s="21">
        <v>16</v>
      </c>
      <c r="E7" s="21">
        <v>13</v>
      </c>
      <c r="F7" s="21">
        <v>11</v>
      </c>
      <c r="G7" s="21">
        <v>10</v>
      </c>
      <c r="H7" s="21">
        <v>9</v>
      </c>
      <c r="I7" s="21">
        <v>8</v>
      </c>
      <c r="J7" s="21">
        <v>7</v>
      </c>
      <c r="K7" s="21">
        <v>6</v>
      </c>
      <c r="L7" s="21">
        <v>5</v>
      </c>
      <c r="M7" s="23">
        <v>4</v>
      </c>
      <c r="N7" s="23">
        <v>4</v>
      </c>
      <c r="O7" s="23">
        <v>7</v>
      </c>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row>
    <row r="8" spans="1:36" ht="12">
      <c r="A8" s="20">
        <v>6</v>
      </c>
      <c r="B8" s="21">
        <v>19</v>
      </c>
      <c r="C8" s="21">
        <v>18</v>
      </c>
      <c r="D8" s="21">
        <v>16</v>
      </c>
      <c r="E8" s="21">
        <v>14</v>
      </c>
      <c r="F8" s="21">
        <v>12</v>
      </c>
      <c r="G8" s="21">
        <v>11</v>
      </c>
      <c r="H8" s="21">
        <v>10</v>
      </c>
      <c r="I8" s="21">
        <v>9</v>
      </c>
      <c r="J8" s="21">
        <v>8</v>
      </c>
      <c r="K8" s="21">
        <v>7</v>
      </c>
      <c r="L8" s="21">
        <v>6</v>
      </c>
      <c r="M8" s="23">
        <v>5</v>
      </c>
      <c r="N8" s="23">
        <v>4</v>
      </c>
      <c r="O8" s="23">
        <v>8</v>
      </c>
      <c r="P8" s="21"/>
      <c r="Q8" s="21"/>
      <c r="R8" s="21"/>
      <c r="S8" s="21"/>
      <c r="T8" s="21"/>
      <c r="U8" s="21"/>
      <c r="V8" s="21"/>
      <c r="W8" s="21"/>
      <c r="X8" s="21"/>
      <c r="Y8" s="21"/>
      <c r="Z8" s="21"/>
      <c r="AA8" s="21"/>
      <c r="AB8" s="21"/>
      <c r="AC8" s="21"/>
      <c r="AD8" s="21"/>
      <c r="AE8" s="21"/>
      <c r="AF8" s="21"/>
      <c r="AG8" s="21"/>
      <c r="AH8" s="21"/>
      <c r="AI8" s="21"/>
      <c r="AJ8" s="21"/>
    </row>
    <row r="9" spans="1:36" ht="12">
      <c r="A9" s="20">
        <v>7</v>
      </c>
      <c r="B9" s="21">
        <v>19</v>
      </c>
      <c r="C9" s="21">
        <v>18</v>
      </c>
      <c r="D9" s="21">
        <v>17</v>
      </c>
      <c r="E9" s="21">
        <v>15</v>
      </c>
      <c r="F9" s="21">
        <v>13</v>
      </c>
      <c r="G9" s="21">
        <v>12</v>
      </c>
      <c r="H9" s="21">
        <v>11</v>
      </c>
      <c r="I9" s="21">
        <v>10</v>
      </c>
      <c r="J9" s="21">
        <v>9</v>
      </c>
      <c r="K9" s="21">
        <v>8</v>
      </c>
      <c r="L9" s="21">
        <v>7</v>
      </c>
      <c r="M9" s="23">
        <v>6</v>
      </c>
      <c r="N9" s="23">
        <v>5</v>
      </c>
      <c r="O9" s="23">
        <v>9</v>
      </c>
      <c r="P9" s="21"/>
      <c r="Q9" s="21"/>
      <c r="R9" s="21"/>
      <c r="S9" s="21"/>
      <c r="T9" s="21"/>
      <c r="U9" s="21"/>
      <c r="V9" s="21"/>
      <c r="W9" s="21"/>
      <c r="X9" s="21"/>
      <c r="Y9" s="21"/>
      <c r="Z9" s="21"/>
      <c r="AA9" s="21"/>
      <c r="AB9" s="21"/>
      <c r="AC9" s="21"/>
      <c r="AD9" s="21"/>
      <c r="AE9" s="21"/>
      <c r="AF9" s="21"/>
      <c r="AG9" s="21"/>
      <c r="AH9" s="21"/>
      <c r="AI9" s="21"/>
      <c r="AJ9" s="21"/>
    </row>
    <row r="10" spans="1:36" ht="12">
      <c r="A10" s="20">
        <v>8</v>
      </c>
      <c r="B10" s="21">
        <v>19</v>
      </c>
      <c r="C10" s="21">
        <v>19</v>
      </c>
      <c r="D10" s="21">
        <v>17</v>
      </c>
      <c r="E10" s="21">
        <v>16</v>
      </c>
      <c r="F10" s="21">
        <v>14</v>
      </c>
      <c r="G10" s="21">
        <v>13</v>
      </c>
      <c r="H10" s="21">
        <v>12</v>
      </c>
      <c r="I10" s="21">
        <v>11</v>
      </c>
      <c r="J10" s="21">
        <v>10</v>
      </c>
      <c r="K10" s="21">
        <v>9</v>
      </c>
      <c r="L10" s="21">
        <v>8</v>
      </c>
      <c r="M10" s="23">
        <v>7</v>
      </c>
      <c r="N10" s="23">
        <v>6</v>
      </c>
      <c r="O10" s="23">
        <v>10</v>
      </c>
      <c r="P10" s="21"/>
      <c r="Q10" s="21"/>
      <c r="R10" s="21"/>
      <c r="S10" s="21"/>
      <c r="T10" s="21"/>
      <c r="U10" s="21"/>
      <c r="V10" s="21"/>
      <c r="W10" s="21"/>
      <c r="X10" s="21"/>
      <c r="Y10" s="21"/>
      <c r="Z10" s="21"/>
      <c r="AA10" s="21"/>
      <c r="AB10" s="21"/>
      <c r="AC10" s="21"/>
      <c r="AD10" s="21"/>
      <c r="AE10" s="21"/>
      <c r="AF10" s="21"/>
      <c r="AG10" s="21"/>
      <c r="AH10" s="21"/>
      <c r="AI10" s="21"/>
      <c r="AJ10" s="21"/>
    </row>
    <row r="11" spans="1:36" ht="12">
      <c r="A11" s="20">
        <v>9</v>
      </c>
      <c r="B11" s="21">
        <v>19</v>
      </c>
      <c r="C11" s="21">
        <v>19</v>
      </c>
      <c r="D11" s="21">
        <v>18</v>
      </c>
      <c r="E11" s="21">
        <v>16</v>
      </c>
      <c r="F11" s="21">
        <v>15</v>
      </c>
      <c r="G11" s="21">
        <v>14</v>
      </c>
      <c r="H11" s="21">
        <v>13</v>
      </c>
      <c r="I11" s="21">
        <v>12</v>
      </c>
      <c r="J11" s="21">
        <v>11</v>
      </c>
      <c r="K11" s="21">
        <v>10</v>
      </c>
      <c r="L11" s="21">
        <v>9</v>
      </c>
      <c r="M11" s="23">
        <v>8</v>
      </c>
      <c r="N11" s="23">
        <v>7</v>
      </c>
      <c r="O11" s="23">
        <v>11</v>
      </c>
      <c r="P11" s="21"/>
      <c r="Q11" s="21"/>
      <c r="R11" s="21"/>
      <c r="S11" s="21"/>
      <c r="T11" s="21"/>
      <c r="U11" s="21"/>
      <c r="V11" s="21"/>
      <c r="W11" s="21"/>
      <c r="X11" s="21"/>
      <c r="Y11" s="21"/>
      <c r="Z11" s="21"/>
      <c r="AA11" s="21"/>
      <c r="AB11" s="21"/>
      <c r="AC11" s="21"/>
      <c r="AD11" s="21"/>
      <c r="AE11" s="21"/>
      <c r="AF11" s="21"/>
      <c r="AG11" s="21"/>
      <c r="AH11" s="21"/>
      <c r="AI11" s="21"/>
      <c r="AJ11" s="21"/>
    </row>
    <row r="12" spans="1:36" ht="12">
      <c r="A12" s="20">
        <v>10</v>
      </c>
      <c r="B12" s="21">
        <v>19</v>
      </c>
      <c r="C12" s="21">
        <v>19</v>
      </c>
      <c r="D12" s="21">
        <v>18</v>
      </c>
      <c r="E12" s="21">
        <v>17</v>
      </c>
      <c r="F12" s="21">
        <v>16</v>
      </c>
      <c r="G12" s="21">
        <v>15</v>
      </c>
      <c r="H12" s="21">
        <v>14</v>
      </c>
      <c r="I12" s="21">
        <v>13</v>
      </c>
      <c r="J12" s="21">
        <v>12</v>
      </c>
      <c r="K12" s="21">
        <v>11</v>
      </c>
      <c r="L12" s="21">
        <v>10</v>
      </c>
      <c r="M12" s="23">
        <v>9</v>
      </c>
      <c r="N12" s="23">
        <v>8</v>
      </c>
      <c r="O12" s="23">
        <v>12</v>
      </c>
      <c r="P12" s="21"/>
      <c r="Q12" s="21"/>
      <c r="R12" s="21"/>
      <c r="S12" s="21"/>
      <c r="T12" s="21"/>
      <c r="U12" s="21"/>
      <c r="V12" s="21"/>
      <c r="W12" s="21"/>
      <c r="X12" s="21"/>
      <c r="Y12" s="21"/>
      <c r="Z12" s="21"/>
      <c r="AA12" s="21"/>
      <c r="AB12" s="21"/>
      <c r="AC12" s="21"/>
      <c r="AD12" s="21"/>
      <c r="AE12" s="21"/>
      <c r="AF12" s="21"/>
      <c r="AG12" s="21"/>
      <c r="AH12" s="21"/>
      <c r="AI12" s="21"/>
      <c r="AJ12" s="21"/>
    </row>
    <row r="13" spans="1:36" ht="12.75" customHeight="1">
      <c r="A13" s="20">
        <v>11</v>
      </c>
      <c r="B13" s="23">
        <v>19</v>
      </c>
      <c r="C13" s="23">
        <v>19</v>
      </c>
      <c r="D13" s="23">
        <v>19</v>
      </c>
      <c r="E13" s="23">
        <v>17</v>
      </c>
      <c r="F13" s="23">
        <v>16</v>
      </c>
      <c r="G13" s="23">
        <v>16</v>
      </c>
      <c r="H13" s="23">
        <v>15</v>
      </c>
      <c r="I13" s="23">
        <v>14</v>
      </c>
      <c r="J13" s="23">
        <v>13</v>
      </c>
      <c r="K13" s="23">
        <v>12</v>
      </c>
      <c r="L13" s="23">
        <v>11</v>
      </c>
      <c r="M13" s="23">
        <v>10</v>
      </c>
      <c r="N13" s="23">
        <v>9</v>
      </c>
      <c r="O13" s="23">
        <v>13</v>
      </c>
      <c r="P13" s="21"/>
      <c r="Q13" s="21"/>
      <c r="R13" s="21"/>
      <c r="S13" s="21"/>
      <c r="T13" s="21"/>
      <c r="U13" s="21"/>
      <c r="V13" s="21"/>
      <c r="W13" s="21"/>
      <c r="X13" s="21"/>
      <c r="Y13" s="21"/>
      <c r="Z13" s="21"/>
      <c r="AA13" s="21"/>
      <c r="AB13" s="21"/>
      <c r="AC13" s="21"/>
      <c r="AD13" s="21"/>
      <c r="AE13" s="21"/>
      <c r="AF13" s="21"/>
      <c r="AG13" s="21"/>
      <c r="AH13" s="21"/>
      <c r="AI13" s="21"/>
      <c r="AJ13" s="21"/>
    </row>
    <row r="14" spans="1:36" ht="12">
      <c r="A14" s="20">
        <v>12</v>
      </c>
      <c r="B14" s="23">
        <v>19</v>
      </c>
      <c r="C14" s="23">
        <v>19</v>
      </c>
      <c r="D14" s="23">
        <v>19</v>
      </c>
      <c r="E14" s="23">
        <v>18</v>
      </c>
      <c r="F14" s="23">
        <v>17</v>
      </c>
      <c r="G14" s="23">
        <v>16</v>
      </c>
      <c r="H14" s="23">
        <v>16</v>
      </c>
      <c r="I14" s="23">
        <v>15</v>
      </c>
      <c r="J14" s="23">
        <v>14</v>
      </c>
      <c r="K14" s="23">
        <v>13</v>
      </c>
      <c r="L14" s="23">
        <v>12</v>
      </c>
      <c r="M14" s="23">
        <v>11</v>
      </c>
      <c r="N14" s="23">
        <v>10</v>
      </c>
      <c r="O14" s="23">
        <v>14</v>
      </c>
      <c r="P14" s="21"/>
      <c r="Q14" s="21"/>
      <c r="R14" s="21"/>
      <c r="S14" s="21"/>
      <c r="T14" s="21"/>
      <c r="U14" s="21"/>
      <c r="V14" s="21"/>
      <c r="W14" s="21"/>
      <c r="X14" s="21"/>
      <c r="Y14" s="21"/>
      <c r="Z14" s="21"/>
      <c r="AA14" s="21"/>
      <c r="AB14" s="21"/>
      <c r="AC14" s="21"/>
      <c r="AD14" s="21"/>
      <c r="AE14" s="21"/>
      <c r="AF14" s="21"/>
      <c r="AG14" s="21"/>
      <c r="AH14" s="21"/>
      <c r="AI14" s="21"/>
      <c r="AJ14" s="21"/>
    </row>
    <row r="15" spans="1:36" ht="1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row>
    <row r="16" spans="1:36" ht="12">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row>
    <row r="17" spans="1:36" ht="1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row>
    <row r="18" spans="1:36" ht="12">
      <c r="A18" s="21"/>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row>
    <row r="19" spans="1:36" ht="1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row>
    <row r="20" spans="1:36" ht="12.75" customHeight="1">
      <c r="A20" s="24" t="s">
        <v>27</v>
      </c>
      <c r="B20" s="21">
        <v>0</v>
      </c>
      <c r="C20" s="21">
        <v>1</v>
      </c>
      <c r="D20" s="21">
        <v>2</v>
      </c>
      <c r="E20" s="21">
        <v>3</v>
      </c>
      <c r="F20" s="21">
        <v>4</v>
      </c>
      <c r="G20" s="21">
        <v>5</v>
      </c>
      <c r="H20" s="21">
        <v>6</v>
      </c>
      <c r="I20" s="21">
        <v>7</v>
      </c>
      <c r="J20" s="21">
        <v>8</v>
      </c>
      <c r="K20" s="21">
        <v>9</v>
      </c>
      <c r="L20" s="21">
        <v>10</v>
      </c>
      <c r="M20" s="21">
        <v>11</v>
      </c>
      <c r="N20" s="21">
        <v>12</v>
      </c>
      <c r="O20" s="21">
        <v>13</v>
      </c>
      <c r="P20" s="21">
        <v>14</v>
      </c>
      <c r="Q20" s="21">
        <v>15</v>
      </c>
      <c r="R20" s="21">
        <v>16</v>
      </c>
      <c r="S20" s="21">
        <v>17</v>
      </c>
      <c r="T20" s="21">
        <v>18</v>
      </c>
      <c r="U20" s="21">
        <v>19</v>
      </c>
      <c r="V20" s="21">
        <v>20</v>
      </c>
      <c r="W20" s="21">
        <v>21</v>
      </c>
      <c r="X20" s="21">
        <v>22</v>
      </c>
      <c r="Y20" s="21">
        <v>23</v>
      </c>
      <c r="Z20" s="21">
        <v>24</v>
      </c>
      <c r="AA20" s="21"/>
      <c r="AB20" s="21"/>
      <c r="AC20" s="21"/>
      <c r="AD20" s="21"/>
      <c r="AE20" s="21"/>
      <c r="AF20" s="21"/>
      <c r="AG20" s="21"/>
      <c r="AH20" s="21"/>
      <c r="AI20" s="21"/>
      <c r="AJ20" s="21"/>
    </row>
    <row r="21" spans="1:36" ht="12.75" customHeight="1">
      <c r="A21" s="87" t="s">
        <v>39</v>
      </c>
      <c r="B21" s="21">
        <v>5</v>
      </c>
      <c r="C21" s="21">
        <v>5</v>
      </c>
      <c r="D21" s="21">
        <v>5</v>
      </c>
      <c r="E21" s="21">
        <v>5</v>
      </c>
      <c r="F21" s="21">
        <v>6</v>
      </c>
      <c r="G21" s="21">
        <v>6</v>
      </c>
      <c r="H21" s="21">
        <v>6</v>
      </c>
      <c r="I21" s="21">
        <v>6</v>
      </c>
      <c r="J21" s="21">
        <v>7</v>
      </c>
      <c r="K21" s="21">
        <v>7</v>
      </c>
      <c r="L21" s="21">
        <v>7</v>
      </c>
      <c r="M21" s="21">
        <v>7</v>
      </c>
      <c r="N21" s="21">
        <v>8</v>
      </c>
      <c r="O21" s="21">
        <v>8</v>
      </c>
      <c r="P21" s="21">
        <v>8</v>
      </c>
      <c r="Q21" s="21">
        <v>8</v>
      </c>
      <c r="R21" s="21">
        <v>9</v>
      </c>
      <c r="S21" s="21">
        <v>9</v>
      </c>
      <c r="T21" s="21">
        <v>9</v>
      </c>
      <c r="U21" s="21">
        <v>9</v>
      </c>
      <c r="V21" s="21">
        <v>9</v>
      </c>
      <c r="W21" s="21">
        <v>9</v>
      </c>
      <c r="X21" s="21">
        <v>9</v>
      </c>
      <c r="Y21" s="21">
        <v>9</v>
      </c>
      <c r="Z21" s="21">
        <v>9</v>
      </c>
      <c r="AA21" s="21"/>
      <c r="AB21" s="21"/>
      <c r="AC21" s="21"/>
      <c r="AD21" s="21"/>
      <c r="AE21" s="21"/>
      <c r="AF21" s="21"/>
      <c r="AG21" s="21"/>
      <c r="AH21" s="21"/>
      <c r="AI21" s="21"/>
      <c r="AJ21" s="21"/>
    </row>
    <row r="22" spans="1:36" ht="12">
      <c r="A22" s="87" t="s">
        <v>40</v>
      </c>
      <c r="B22" s="21">
        <v>5</v>
      </c>
      <c r="C22" s="21">
        <v>5</v>
      </c>
      <c r="D22" s="21">
        <v>5</v>
      </c>
      <c r="E22" s="21">
        <v>5</v>
      </c>
      <c r="F22" s="21">
        <v>4</v>
      </c>
      <c r="G22" s="21">
        <v>4</v>
      </c>
      <c r="H22" s="21">
        <v>4</v>
      </c>
      <c r="I22" s="21">
        <v>4</v>
      </c>
      <c r="J22" s="21">
        <v>3</v>
      </c>
      <c r="K22" s="21">
        <v>3</v>
      </c>
      <c r="L22" s="21">
        <v>3</v>
      </c>
      <c r="M22" s="21">
        <v>3</v>
      </c>
      <c r="N22" s="21">
        <v>2</v>
      </c>
      <c r="O22" s="21">
        <v>2</v>
      </c>
      <c r="P22" s="21">
        <v>2</v>
      </c>
      <c r="Q22" s="21">
        <v>2</v>
      </c>
      <c r="R22" s="21">
        <v>1</v>
      </c>
      <c r="S22" s="21">
        <v>1</v>
      </c>
      <c r="T22" s="21">
        <v>1</v>
      </c>
      <c r="U22" s="21">
        <v>1</v>
      </c>
      <c r="V22" s="21">
        <v>1</v>
      </c>
      <c r="W22" s="21">
        <v>1</v>
      </c>
      <c r="X22" s="21">
        <v>1</v>
      </c>
      <c r="Y22" s="21">
        <v>1</v>
      </c>
      <c r="Z22" s="21">
        <v>1</v>
      </c>
      <c r="AA22" s="21"/>
      <c r="AB22" s="21"/>
      <c r="AC22" s="21"/>
      <c r="AD22" s="21"/>
      <c r="AE22" s="21"/>
      <c r="AF22" s="21"/>
      <c r="AG22" s="21"/>
      <c r="AH22" s="21"/>
      <c r="AI22" s="21"/>
      <c r="AJ22" s="21"/>
    </row>
    <row r="23" spans="1:36" ht="12">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row>
    <row r="24" spans="1:36" ht="12">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row>
    <row r="25" spans="1:36" ht="1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row>
    <row r="26" spans="1:36" ht="12">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row>
    <row r="27" spans="1:36" ht="1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row>
    <row r="28" spans="1:36" ht="1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row>
    <row r="29" spans="1:36" ht="1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row>
    <row r="30" spans="1:36" ht="1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row>
    <row r="31" spans="1:36" ht="1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row>
    <row r="32" spans="1:36" ht="1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row>
    <row r="33" spans="1:36" ht="1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row>
    <row r="34" spans="1:36" ht="1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row>
    <row r="35" spans="1:36" ht="1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row>
    <row r="36" spans="1:36" ht="1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row>
    <row r="37" spans="1:36" ht="1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row>
    <row r="38" spans="1:36" ht="1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row>
    <row r="39" spans="1:36" ht="1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row>
    <row r="40" spans="1:36" ht="1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row>
    <row r="41" spans="1:36" ht="1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row>
    <row r="42" spans="1:36" ht="1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row>
    <row r="43" spans="1:36" ht="1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row>
    <row r="44" spans="1:36" ht="1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row>
    <row r="45" spans="1:36" ht="1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row>
    <row r="46" spans="1:36" ht="1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row>
    <row r="47" spans="1:36" ht="1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row>
    <row r="48" spans="1:36" ht="1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row>
    <row r="49" spans="1:36" ht="1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row>
    <row r="50" spans="1:36" ht="1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row>
    <row r="51" spans="1:36" ht="1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row>
    <row r="52" spans="1:36" ht="1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row>
    <row r="53" spans="1:36" ht="1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row>
    <row r="54" spans="1:36" ht="1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row>
    <row r="55" spans="1:36" ht="1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row>
    <row r="56" spans="1:36" ht="1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row>
    <row r="57" spans="1:36" ht="1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row>
    <row r="58" spans="1:36" ht="1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row>
    <row r="59" spans="1:36" ht="1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row>
    <row r="60" spans="1:36" ht="1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row>
    <row r="61" spans="1:36" ht="1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row>
    <row r="62" spans="1:36" ht="1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row>
    <row r="63" spans="1:36" ht="1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row>
    <row r="64" spans="1:36" ht="1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row>
    <row r="65" spans="1:36" ht="1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row>
    <row r="66" spans="1:36" ht="1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row>
    <row r="67" spans="1:36" ht="1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row>
    <row r="68" spans="1:36" ht="1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row>
    <row r="69" spans="1:36" ht="1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row>
    <row r="70" spans="1:36" ht="1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row>
    <row r="71" spans="1:36" ht="1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row>
    <row r="72" spans="1:36" ht="1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row>
    <row r="73" spans="1:36" ht="1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row>
    <row r="74" spans="1:36" ht="1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row>
    <row r="75" spans="1:36" ht="1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row>
    <row r="76" spans="1:36" ht="1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row>
    <row r="77" spans="1:36" ht="1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row>
    <row r="78" spans="1:36" ht="1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row>
    <row r="79" spans="1:36" ht="1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row>
    <row r="80" spans="1:36" ht="1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row>
    <row r="81" spans="1:36" ht="1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row>
    <row r="82" spans="1:36" ht="1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row>
    <row r="83" spans="1:36" ht="1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row>
    <row r="84" spans="1:36" ht="1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row>
    <row r="85" spans="1:36" ht="1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row>
    <row r="86" spans="1:36" ht="1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row>
    <row r="87" spans="1:36" ht="1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row>
    <row r="88" spans="1:36" ht="1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row>
    <row r="89" spans="1:36" ht="1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row>
    <row r="90" spans="1:36" ht="1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row>
    <row r="91" spans="1:36" ht="1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row>
    <row r="92" spans="1:36" ht="1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row>
    <row r="93" spans="1:36" ht="1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row>
    <row r="94" spans="1:36" ht="1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row>
    <row r="95" spans="1:36" ht="1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row>
    <row r="96" spans="1:36" ht="1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row>
    <row r="97" spans="1:36" ht="1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row>
    <row r="98" spans="1:36" ht="1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row>
    <row r="99" spans="1:36" ht="1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row>
    <row r="100" spans="1:36" ht="1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row>
    <row r="101" spans="1:36" ht="1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row>
    <row r="102" spans="1:36" ht="1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row>
    <row r="103" spans="1:36" ht="1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row>
    <row r="104" spans="1:36" ht="1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row>
    <row r="105" spans="1:36" ht="1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row>
    <row r="106" spans="1:36" ht="1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row>
    <row r="107" spans="1:36" ht="1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row>
    <row r="108" spans="1:36" ht="1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row>
    <row r="109" spans="1:36" ht="1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row>
    <row r="110" spans="1:36" ht="1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row>
    <row r="111" spans="1:36" ht="1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row>
    <row r="112" spans="1:36" ht="1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row>
    <row r="113" spans="1:36" ht="1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row>
    <row r="114" spans="1:36" ht="1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row>
    <row r="115" spans="1:36" ht="1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row>
    <row r="116" spans="1:36" ht="1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row>
    <row r="117" spans="1:36" ht="1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row>
    <row r="118" spans="1:36" ht="1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row>
    <row r="119" spans="1:36" ht="1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row>
    <row r="120" spans="1:36" ht="1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row>
    <row r="121" spans="1:36" ht="1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row>
    <row r="122" spans="1:36" ht="1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row>
    <row r="123" spans="1:36" ht="1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row>
    <row r="124" spans="1:36" ht="1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row>
    <row r="125" spans="1:36" ht="1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row>
    <row r="126" spans="1:36" ht="1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row>
    <row r="127" spans="1:36" ht="1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row>
    <row r="128" spans="1:36" ht="1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row>
    <row r="129" spans="1:36" ht="1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row>
    <row r="130" spans="1:36" ht="1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row>
    <row r="131" spans="1:36" ht="1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row>
    <row r="132" spans="1:36" ht="1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row>
    <row r="133" spans="1:36" ht="1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row>
    <row r="134" spans="1:36" ht="1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row>
    <row r="135" spans="1:36" ht="1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row>
    <row r="136" spans="1:36" ht="1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row>
    <row r="137" spans="1:36" ht="1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1:36" ht="1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1:36" ht="1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1:36" ht="1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1:36" ht="1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row>
    <row r="142" spans="1:36" ht="1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row>
    <row r="143" spans="1:36" ht="1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row>
    <row r="144" spans="1:36" ht="1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row>
    <row r="145" spans="1:36" ht="1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row>
    <row r="146" spans="1:36" ht="1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row>
    <row r="147" spans="1:36" ht="1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row>
    <row r="148" spans="1:36" ht="1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row>
    <row r="149" spans="1:36" ht="1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row>
    <row r="150" spans="1:36" ht="1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row>
    <row r="151" spans="1:36" ht="1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row>
    <row r="152" spans="1:36" ht="1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row>
    <row r="153" spans="1:36" ht="1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row>
    <row r="154" spans="1:36" ht="1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row>
    <row r="155" spans="1:36" ht="1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row>
    <row r="156" spans="1:36" ht="1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row>
    <row r="157" spans="1:36" ht="1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row>
    <row r="158" spans="1:36" ht="1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row>
    <row r="159" spans="1:36" ht="1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row>
    <row r="160" spans="1:36" ht="1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row>
    <row r="161" spans="1:36" ht="1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row>
    <row r="162" spans="1:36" ht="1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row>
    <row r="163" spans="1:36" ht="1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row>
    <row r="164" spans="1:36" ht="1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row>
    <row r="165" spans="1:36" ht="1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row>
    <row r="166" spans="1:36" ht="1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row>
  </sheetData>
  <sheetProtection/>
  <printOptions headings="1"/>
  <pageMargins left="0.7874015748031497" right="0.7874015748031497" top="1.062992125984252" bottom="1.062992125984252" header="0.7874015748031497" footer="0.7874015748031497"/>
  <pageSetup horizontalDpi="300" verticalDpi="300" orientation="landscape" paperSize="9"/>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codeName="Sheet12"/>
  <dimension ref="A1:AJ54"/>
  <sheetViews>
    <sheetView zoomScalePageLayoutView="0" workbookViewId="0" topLeftCell="A1">
      <selection activeCell="S7" sqref="S7"/>
    </sheetView>
  </sheetViews>
  <sheetFormatPr defaultColWidth="9.140625" defaultRowHeight="12.75"/>
  <cols>
    <col min="1" max="1" width="5.00390625" style="21" bestFit="1" customWidth="1"/>
    <col min="2" max="2" width="5.00390625" style="31" bestFit="1" customWidth="1"/>
    <col min="3" max="12" width="4.00390625" style="31" bestFit="1" customWidth="1"/>
    <col min="13" max="13" width="3.00390625" style="31" bestFit="1" customWidth="1"/>
    <col min="14" max="29" width="4.421875" style="31" bestFit="1" customWidth="1"/>
    <col min="30" max="30" width="4.140625" style="31" customWidth="1"/>
    <col min="31" max="31" width="3.421875" style="31" bestFit="1" customWidth="1"/>
    <col min="32" max="32" width="4.421875" style="21" customWidth="1"/>
    <col min="33" max="33" width="3.140625" style="21" customWidth="1"/>
    <col min="34" max="16384" width="9.140625" style="21" customWidth="1"/>
  </cols>
  <sheetData>
    <row r="1" spans="1:36" s="28" customFormat="1" ht="12">
      <c r="A1" s="27">
        <v>0</v>
      </c>
      <c r="B1" s="27">
        <v>1</v>
      </c>
      <c r="C1" s="27">
        <v>2</v>
      </c>
      <c r="D1" s="27">
        <v>3</v>
      </c>
      <c r="E1" s="27">
        <v>4</v>
      </c>
      <c r="F1" s="27">
        <v>5</v>
      </c>
      <c r="G1" s="27">
        <v>6</v>
      </c>
      <c r="H1" s="27">
        <v>7</v>
      </c>
      <c r="I1" s="27">
        <v>8</v>
      </c>
      <c r="J1" s="27">
        <v>9</v>
      </c>
      <c r="K1" s="27">
        <v>10</v>
      </c>
      <c r="L1" s="27">
        <v>11</v>
      </c>
      <c r="M1" s="27">
        <v>12</v>
      </c>
      <c r="N1" s="21"/>
      <c r="O1" s="21"/>
      <c r="P1" s="21"/>
      <c r="Q1" s="21"/>
      <c r="R1" s="21"/>
      <c r="S1" s="21"/>
      <c r="T1" s="21"/>
      <c r="U1" s="21"/>
      <c r="V1" s="21"/>
      <c r="W1" s="21"/>
      <c r="X1" s="21"/>
      <c r="Y1" s="21"/>
      <c r="Z1" s="21"/>
      <c r="AA1" s="21"/>
      <c r="AB1" s="21"/>
      <c r="AC1" s="21"/>
      <c r="AD1" s="21"/>
      <c r="AE1" s="21"/>
      <c r="AF1" s="21"/>
      <c r="AG1" s="21"/>
      <c r="AH1" s="21"/>
      <c r="AI1" s="21"/>
      <c r="AJ1" s="21"/>
    </row>
    <row r="2" spans="1:36" s="30" customFormat="1" ht="12">
      <c r="A2" s="29">
        <v>1200</v>
      </c>
      <c r="B2" s="29">
        <v>1000</v>
      </c>
      <c r="C2" s="29">
        <v>800</v>
      </c>
      <c r="D2" s="29">
        <v>650</v>
      </c>
      <c r="E2" s="29">
        <v>500</v>
      </c>
      <c r="F2" s="29">
        <v>400</v>
      </c>
      <c r="G2" s="29">
        <v>350</v>
      </c>
      <c r="H2" s="29">
        <v>300</v>
      </c>
      <c r="I2" s="29">
        <v>250</v>
      </c>
      <c r="J2" s="29">
        <v>200</v>
      </c>
      <c r="K2" s="29">
        <v>150</v>
      </c>
      <c r="L2" s="29">
        <v>100</v>
      </c>
      <c r="M2" s="29">
        <v>50</v>
      </c>
      <c r="N2" s="21"/>
      <c r="O2" s="21"/>
      <c r="P2" s="21"/>
      <c r="Q2" s="21"/>
      <c r="R2" s="21"/>
      <c r="S2" s="21"/>
      <c r="T2" s="21"/>
      <c r="U2" s="21"/>
      <c r="V2" s="21"/>
      <c r="W2" s="21"/>
      <c r="X2" s="21"/>
      <c r="Y2" s="21"/>
      <c r="Z2" s="21"/>
      <c r="AA2" s="21"/>
      <c r="AB2" s="21"/>
      <c r="AC2" s="21"/>
      <c r="AD2" s="21"/>
      <c r="AE2" s="21"/>
      <c r="AF2" s="21"/>
      <c r="AG2" s="21"/>
      <c r="AH2" s="21"/>
      <c r="AI2" s="21"/>
      <c r="AJ2" s="21"/>
    </row>
    <row r="3" spans="1:36" s="30" customFormat="1" ht="12">
      <c r="A3" s="29">
        <v>800</v>
      </c>
      <c r="B3" s="29">
        <v>650</v>
      </c>
      <c r="C3" s="29">
        <v>500</v>
      </c>
      <c r="D3" s="29">
        <v>400</v>
      </c>
      <c r="E3" s="29">
        <v>350</v>
      </c>
      <c r="F3" s="29">
        <v>300</v>
      </c>
      <c r="G3" s="29">
        <v>250</v>
      </c>
      <c r="H3" s="29">
        <v>200</v>
      </c>
      <c r="I3" s="29">
        <v>150</v>
      </c>
      <c r="J3" s="29">
        <v>100</v>
      </c>
      <c r="K3" s="29">
        <v>50</v>
      </c>
      <c r="L3" s="29">
        <v>0</v>
      </c>
      <c r="M3" s="29">
        <v>0</v>
      </c>
      <c r="N3" s="21"/>
      <c r="O3" s="21"/>
      <c r="P3" s="21"/>
      <c r="Q3" s="21"/>
      <c r="R3" s="21"/>
      <c r="S3" s="21"/>
      <c r="T3" s="21"/>
      <c r="U3" s="21"/>
      <c r="V3" s="21"/>
      <c r="W3" s="21"/>
      <c r="X3" s="21"/>
      <c r="Y3" s="21"/>
      <c r="Z3" s="21"/>
      <c r="AA3" s="21"/>
      <c r="AB3" s="21"/>
      <c r="AC3" s="21"/>
      <c r="AD3" s="21"/>
      <c r="AE3" s="21"/>
      <c r="AF3" s="21"/>
      <c r="AG3" s="21"/>
      <c r="AH3" s="21"/>
      <c r="AI3" s="21"/>
      <c r="AJ3" s="21"/>
    </row>
    <row r="4" spans="2:31" ht="12">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2:31" ht="12">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row>
    <row r="6" spans="2:31" ht="12">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row>
    <row r="7" spans="2:31" ht="12">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row>
    <row r="8" spans="2:31" ht="12">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row>
    <row r="9" spans="2:31" ht="12">
      <c r="B9" s="21"/>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row>
    <row r="10" spans="2:31" ht="12">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row>
    <row r="11" spans="2:31" ht="12">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row>
    <row r="12" spans="2:31" ht="12">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row>
    <row r="13" spans="2:31" ht="12">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row>
    <row r="14" spans="2:31" ht="12">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row>
    <row r="15" spans="2:31" ht="12">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row>
    <row r="16" spans="2:31" ht="12">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row>
    <row r="17" spans="2:31" ht="12">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row>
    <row r="18" spans="2:31" ht="12">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row>
    <row r="19" spans="2:31" ht="12">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row>
    <row r="20" spans="2:31" ht="12">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row>
    <row r="21" spans="2:31" ht="12">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row>
    <row r="22" spans="2:31" ht="12">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row>
    <row r="23" spans="2:31" ht="12">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row>
    <row r="24" spans="2:31" ht="12">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row>
    <row r="25" spans="2:31" ht="12">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row>
    <row r="26" spans="2:31" ht="12">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row>
    <row r="27" spans="2:31" ht="12">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row>
    <row r="28" spans="2:31" ht="12">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row>
    <row r="29" spans="2:31" ht="12">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row>
    <row r="30" spans="2:31" ht="12">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row>
    <row r="31" spans="2:31" ht="12">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row>
    <row r="32" spans="2:31" ht="12">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row>
    <row r="33" spans="2:31" ht="12">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row>
    <row r="34" spans="2:31" ht="12">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row>
    <row r="35" spans="2:31" ht="12">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row>
    <row r="36" spans="2:31" ht="12">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row>
    <row r="37" spans="2:31" ht="12">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row>
    <row r="38" spans="2:31" ht="12">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row>
    <row r="39" spans="2:31" ht="12">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row>
    <row r="40" spans="2:31" ht="12">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row>
    <row r="41" spans="2:31" ht="12">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row>
    <row r="42" spans="2:31" ht="12">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row>
    <row r="43" spans="2:31" ht="12">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row>
    <row r="44" spans="2:31" ht="12">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row>
    <row r="45" spans="2:31" ht="12">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row>
    <row r="46" spans="2:31" ht="12">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row>
    <row r="47" spans="2:31" ht="12">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row>
    <row r="48" spans="2:31" ht="12">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row>
    <row r="49" spans="2:31" ht="12">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row>
    <row r="50" spans="2:31" ht="12">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row>
    <row r="51" spans="2:31" ht="12">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row>
    <row r="52" spans="2:31" ht="12">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row>
    <row r="53" spans="2:31" ht="12">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row>
    <row r="54" spans="2:31" ht="12">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row>
  </sheetData>
  <sheetProtection sheet="1" objects="1" scenarios="1"/>
  <printOptions headings="1"/>
  <pageMargins left="0.11811023622047245" right="0.2" top="0.984251968503937" bottom="0.984251968503937" header="0.5118110236220472" footer="0.5118110236220472"/>
  <pageSetup horizontalDpi="300" verticalDpi="300" orientation="landscape" paperSize="9"/>
</worksheet>
</file>

<file path=xl/worksheets/sheet4.xml><?xml version="1.0" encoding="utf-8"?>
<worksheet xmlns="http://schemas.openxmlformats.org/spreadsheetml/2006/main" xmlns:r="http://schemas.openxmlformats.org/officeDocument/2006/relationships">
  <sheetPr codeName="Sheet4"/>
  <dimension ref="A1:O48"/>
  <sheetViews>
    <sheetView zoomScale="150" zoomScaleNormal="150" zoomScalePageLayoutView="0" workbookViewId="0" topLeftCell="A1">
      <selection activeCell="P18" sqref="P18"/>
    </sheetView>
  </sheetViews>
  <sheetFormatPr defaultColWidth="8.8515625" defaultRowHeight="12.75"/>
  <cols>
    <col min="1" max="6" width="9.140625" style="1" customWidth="1"/>
    <col min="7" max="7" width="11.421875" style="0" customWidth="1"/>
    <col min="8" max="8" width="9.140625" style="0" hidden="1" customWidth="1"/>
    <col min="9" max="12" width="9.140625" style="1" hidden="1" customWidth="1"/>
    <col min="13" max="14" width="9.140625" style="7" hidden="1" customWidth="1"/>
    <col min="15" max="15" width="9.140625" style="33" customWidth="1"/>
  </cols>
  <sheetData>
    <row r="1" spans="1:14" ht="12.75" customHeight="1">
      <c r="A1" s="116" t="s">
        <v>43</v>
      </c>
      <c r="B1" s="116"/>
      <c r="C1" s="116"/>
      <c r="D1" s="116"/>
      <c r="E1" s="116"/>
      <c r="F1" s="116"/>
      <c r="G1" s="116"/>
      <c r="M1" s="7" t="s">
        <v>20</v>
      </c>
      <c r="N1" s="7" t="s">
        <v>24</v>
      </c>
    </row>
    <row r="2" spans="1:14" ht="12">
      <c r="A2" s="116"/>
      <c r="B2" s="116"/>
      <c r="C2" s="116"/>
      <c r="D2" s="116"/>
      <c r="E2" s="116"/>
      <c r="F2" s="116"/>
      <c r="G2" s="116"/>
      <c r="M2" s="7" t="s">
        <v>28</v>
      </c>
      <c r="N2" s="7" t="s">
        <v>28</v>
      </c>
    </row>
    <row r="3" spans="1:7" ht="12">
      <c r="A3" s="116"/>
      <c r="B3" s="116"/>
      <c r="C3" s="116"/>
      <c r="D3" s="116"/>
      <c r="E3" s="116"/>
      <c r="F3" s="116"/>
      <c r="G3" s="116"/>
    </row>
    <row r="4" spans="1:7" ht="12">
      <c r="A4" s="116"/>
      <c r="B4" s="116"/>
      <c r="C4" s="116"/>
      <c r="D4" s="116"/>
      <c r="E4" s="116"/>
      <c r="F4" s="116"/>
      <c r="G4" s="116"/>
    </row>
    <row r="5" spans="1:7" ht="12">
      <c r="A5" s="116"/>
      <c r="B5" s="116"/>
      <c r="C5" s="116"/>
      <c r="D5" s="116"/>
      <c r="E5" s="116"/>
      <c r="F5" s="116"/>
      <c r="G5" s="116"/>
    </row>
    <row r="6" spans="1:14" ht="12">
      <c r="A6" s="116"/>
      <c r="B6" s="116"/>
      <c r="C6" s="116"/>
      <c r="D6" s="116"/>
      <c r="E6" s="116"/>
      <c r="F6" s="116"/>
      <c r="G6" s="116"/>
      <c r="I6" s="17" t="s">
        <v>21</v>
      </c>
      <c r="J6" s="17" t="s">
        <v>21</v>
      </c>
      <c r="K6" s="17" t="s">
        <v>21</v>
      </c>
      <c r="L6" s="17" t="s">
        <v>21</v>
      </c>
      <c r="M6" s="32" t="s">
        <v>35</v>
      </c>
      <c r="N6" s="32" t="s">
        <v>35</v>
      </c>
    </row>
    <row r="7" spans="1:14" ht="12">
      <c r="A7" s="116"/>
      <c r="B7" s="116"/>
      <c r="C7" s="116"/>
      <c r="D7" s="116"/>
      <c r="E7" s="116"/>
      <c r="F7" s="116"/>
      <c r="G7" s="116"/>
      <c r="I7" s="16" t="s">
        <v>15</v>
      </c>
      <c r="J7" s="16" t="s">
        <v>15</v>
      </c>
      <c r="K7" s="16" t="s">
        <v>15</v>
      </c>
      <c r="L7" s="17" t="s">
        <v>15</v>
      </c>
      <c r="M7" s="32" t="s">
        <v>31</v>
      </c>
      <c r="N7" s="32" t="s">
        <v>31</v>
      </c>
    </row>
    <row r="8" spans="1:14" ht="12">
      <c r="A8" s="116"/>
      <c r="B8" s="116"/>
      <c r="C8" s="116"/>
      <c r="D8" s="116"/>
      <c r="E8" s="116"/>
      <c r="F8" s="116"/>
      <c r="G8" s="116"/>
      <c r="I8" s="1" t="s">
        <v>23</v>
      </c>
      <c r="J8" s="1" t="s">
        <v>23</v>
      </c>
      <c r="K8" s="1" t="s">
        <v>23</v>
      </c>
      <c r="L8" s="1" t="s">
        <v>23</v>
      </c>
      <c r="M8" s="7" t="s">
        <v>32</v>
      </c>
      <c r="N8" s="7" t="s">
        <v>32</v>
      </c>
    </row>
    <row r="9" spans="1:14" ht="12.75" thickBot="1">
      <c r="A9" s="117"/>
      <c r="B9" s="117"/>
      <c r="C9" s="117"/>
      <c r="D9" s="117"/>
      <c r="E9" s="117"/>
      <c r="F9" s="117"/>
      <c r="G9" s="117"/>
      <c r="I9" s="1" t="s">
        <v>20</v>
      </c>
      <c r="J9" s="1" t="s">
        <v>20</v>
      </c>
      <c r="K9" s="1" t="s">
        <v>28</v>
      </c>
      <c r="L9" s="1" t="s">
        <v>28</v>
      </c>
      <c r="M9" s="7" t="s">
        <v>33</v>
      </c>
      <c r="N9" s="7" t="s">
        <v>33</v>
      </c>
    </row>
    <row r="10" spans="1:15" ht="12">
      <c r="A10" s="2"/>
      <c r="B10" s="4" t="s">
        <v>11</v>
      </c>
      <c r="C10" s="3" t="s">
        <v>12</v>
      </c>
      <c r="D10" s="4" t="s">
        <v>13</v>
      </c>
      <c r="E10" s="3" t="s">
        <v>15</v>
      </c>
      <c r="F10" s="4" t="s">
        <v>17</v>
      </c>
      <c r="G10" s="18"/>
      <c r="H10" s="12"/>
      <c r="I10" s="17" t="s">
        <v>22</v>
      </c>
      <c r="J10" s="17" t="s">
        <v>22</v>
      </c>
      <c r="K10" s="17" t="s">
        <v>22</v>
      </c>
      <c r="L10" s="17" t="s">
        <v>22</v>
      </c>
      <c r="M10" s="32" t="s">
        <v>34</v>
      </c>
      <c r="N10" s="32" t="s">
        <v>34</v>
      </c>
      <c r="O10" s="32"/>
    </row>
    <row r="11" spans="1:15" ht="12.75" thickBot="1">
      <c r="A11" s="5" t="s">
        <v>9</v>
      </c>
      <c r="B11" s="6" t="s">
        <v>10</v>
      </c>
      <c r="C11" s="7" t="s">
        <v>10</v>
      </c>
      <c r="D11" s="6" t="s">
        <v>14</v>
      </c>
      <c r="E11" s="7" t="s">
        <v>16</v>
      </c>
      <c r="F11" s="6" t="s">
        <v>15</v>
      </c>
      <c r="G11" s="19" t="s">
        <v>19</v>
      </c>
      <c r="H11" s="32"/>
      <c r="I11" s="1" t="s">
        <v>24</v>
      </c>
      <c r="J11" s="1" t="s">
        <v>28</v>
      </c>
      <c r="K11" s="1" t="s">
        <v>24</v>
      </c>
      <c r="L11" s="1" t="s">
        <v>28</v>
      </c>
      <c r="M11" s="7" t="s">
        <v>24</v>
      </c>
      <c r="N11" s="7" t="s">
        <v>28</v>
      </c>
      <c r="O11" s="32"/>
    </row>
    <row r="12" spans="1:15" ht="12">
      <c r="A12" s="9" t="s">
        <v>18</v>
      </c>
      <c r="B12" s="95"/>
      <c r="C12" s="10" t="s">
        <v>18</v>
      </c>
      <c r="D12" s="10" t="s">
        <v>18</v>
      </c>
      <c r="E12" s="10" t="s">
        <v>18</v>
      </c>
      <c r="F12" s="96"/>
      <c r="G12" s="15" t="s">
        <v>18</v>
      </c>
      <c r="H12" s="33"/>
      <c r="I12" s="7" t="s">
        <v>18</v>
      </c>
      <c r="J12" s="7" t="s">
        <v>18</v>
      </c>
      <c r="K12" s="7" t="s">
        <v>18</v>
      </c>
      <c r="L12" s="7" t="s">
        <v>18</v>
      </c>
      <c r="M12" s="7" t="s">
        <v>18</v>
      </c>
      <c r="N12" s="7" t="s">
        <v>18</v>
      </c>
      <c r="O12" s="7"/>
    </row>
    <row r="13" spans="1:14" ht="12">
      <c r="A13" s="84"/>
      <c r="B13" s="75">
        <f>IF(A13="","",B12)</f>
      </c>
      <c r="C13" s="76"/>
      <c r="D13" s="76"/>
      <c r="E13" s="8">
        <f aca="true" t="shared" si="0" ref="E13:E45">IF(H13="HW",I13,IF(H13="HL",J13,IF(H13="LW",K13,IF(H13="LL",L13,""))))</f>
      </c>
      <c r="F13" s="13">
        <f aca="true" t="shared" si="1" ref="F13:F45">IF(E13="","",F12+E13)</f>
      </c>
      <c r="G13" s="34">
        <f>IF(B13="","",IF(B13&lt;&gt;B12,"CHANGE",""))</f>
      </c>
      <c r="H13" s="33">
        <f aca="true" t="shared" si="2" ref="H13:H45">CONCATENATE(A13,D13)</f>
      </c>
      <c r="I13" s="1">
        <v>10</v>
      </c>
      <c r="J13" s="1">
        <v>-10</v>
      </c>
      <c r="K13" s="7" t="e">
        <f>HLOOKUP($C13,ALOOKUP!$A$1:$AF$33,LOOKUP($B13,ALOOKUP2!$B$1:$AE$1,ALOOKUP2!$A$5:$AE$5),FALSE)</f>
        <v>#N/A</v>
      </c>
      <c r="L13" s="7" t="e">
        <f>-HLOOKUP($B13,ALOOKUP!$A$1:$AF$33,LOOKUP($C13,ALOOKUP2!$A$1:$AE$1,ALOOKUP2!$B$5:$AE$5),FALSE)</f>
        <v>#N/A</v>
      </c>
      <c r="M13" s="7">
        <f>HLOOKUP(B12,ALOOKUP2!$A$1:$AE$7,6,FALSE)</f>
        <v>0.5</v>
      </c>
      <c r="N13" s="7">
        <f>HLOOKUP(B12,ALOOKUP2!$A$1:$AE$7,7,FALSE)</f>
        <v>0.5</v>
      </c>
    </row>
    <row r="14" spans="1:14" ht="12">
      <c r="A14" s="84"/>
      <c r="B14" s="75">
        <f>IF(A14="",0,IF(F13&gt;=HLOOKUP(B13,ALOOKUP2!$A$1:$AE$3,2),B13-M14,(IF(F13&lt;=HLOOKUP(B13,ALOOKUP2!$A$1:$AE$3,3),B13+N14,B13))))</f>
        <v>0</v>
      </c>
      <c r="C14" s="76"/>
      <c r="D14" s="76"/>
      <c r="E14" s="8">
        <f t="shared" si="0"/>
      </c>
      <c r="F14" s="13">
        <f t="shared" si="1"/>
      </c>
      <c r="G14" s="34">
        <f aca="true" t="shared" si="3" ref="G14:G45">IF(A14="","",IF(B14&lt;&gt;B13,"CHANGE",""))</f>
      </c>
      <c r="H14" s="33">
        <f t="shared" si="2"/>
      </c>
      <c r="I14" s="1">
        <v>10</v>
      </c>
      <c r="J14" s="1">
        <v>-10</v>
      </c>
      <c r="K14" s="7">
        <f>HLOOKUP($C14,ALOOKUP!$A$1:$AF$33,LOOKUP($B14,ALOOKUP2!$A$1:$AE$1,ALOOKUP2!$B$5:$AE$5),FALSE)</f>
        <v>10</v>
      </c>
      <c r="L14" s="7">
        <f>-HLOOKUP($B14,ALOOKUP!$A$1:$AF$33,LOOKUP($C14,ALOOKUP2!$A$1:$AE$1,ALOOKUP2!$B$5:$AE$5),FALSE)</f>
        <v>-10</v>
      </c>
      <c r="M14" s="7" t="e">
        <f>HLOOKUP(B13,ALOOKUP2!$A$1:$AE$7,6,FALSE)</f>
        <v>#N/A</v>
      </c>
      <c r="N14" s="7" t="e">
        <f>HLOOKUP(B13,ALOOKUP2!$A$1:$AE$7,7,FALSE)</f>
        <v>#N/A</v>
      </c>
    </row>
    <row r="15" spans="1:14" ht="12">
      <c r="A15" s="84"/>
      <c r="B15" s="75">
        <f>IF(A15="",0,IF(F14&gt;=HLOOKUP(B14,ALOOKUP2!$A$1:$AE$3,2),B14-M15,(IF(F14&lt;=HLOOKUP(B14,ALOOKUP2!$A$1:$AE$3,3),B14+N15,B14))))</f>
        <v>0</v>
      </c>
      <c r="C15" s="76"/>
      <c r="D15" s="76"/>
      <c r="E15" s="8">
        <f t="shared" si="0"/>
      </c>
      <c r="F15" s="13">
        <f t="shared" si="1"/>
      </c>
      <c r="G15" s="34">
        <f t="shared" si="3"/>
      </c>
      <c r="H15" s="33">
        <f t="shared" si="2"/>
      </c>
      <c r="I15" s="1">
        <v>10</v>
      </c>
      <c r="J15" s="1">
        <v>-10</v>
      </c>
      <c r="K15" s="7">
        <f>HLOOKUP($C15,ALOOKUP!$A$1:$AF$33,LOOKUP($B15,ALOOKUP2!$A$1:$AE$1,ALOOKUP2!$B$5:$AE$5),FALSE)</f>
        <v>10</v>
      </c>
      <c r="L15" s="7">
        <f>-HLOOKUP($B15,ALOOKUP!$A$1:$AF$33,LOOKUP($C15,ALOOKUP2!$A$1:$AE$1,ALOOKUP2!$B$5:$AE$5),FALSE)</f>
        <v>-10</v>
      </c>
      <c r="M15" s="7">
        <f>HLOOKUP(B14,ALOOKUP2!$A$1:$AE$7,6,FALSE)</f>
        <v>0.5</v>
      </c>
      <c r="N15" s="7">
        <f>HLOOKUP(B14,ALOOKUP2!$A$1:$AE$7,7,FALSE)</f>
        <v>0.5</v>
      </c>
    </row>
    <row r="16" spans="1:14" ht="12">
      <c r="A16" s="84"/>
      <c r="B16" s="75">
        <f>IF(A16="",0,IF(F15&gt;=HLOOKUP(B15,ALOOKUP2!$A$1:$AE$3,2),B15-M16,(IF(F15&lt;=HLOOKUP(B15,ALOOKUP2!$A$1:$AE$3,3),B15+N16,B15))))</f>
        <v>0</v>
      </c>
      <c r="C16" s="76"/>
      <c r="D16" s="76"/>
      <c r="E16" s="8">
        <f t="shared" si="0"/>
      </c>
      <c r="F16" s="13">
        <f t="shared" si="1"/>
      </c>
      <c r="G16" s="34">
        <f t="shared" si="3"/>
      </c>
      <c r="H16" s="33">
        <f t="shared" si="2"/>
      </c>
      <c r="I16" s="1">
        <v>10</v>
      </c>
      <c r="J16" s="1">
        <v>-10</v>
      </c>
      <c r="K16" s="7">
        <f>HLOOKUP($C16,ALOOKUP!$A$1:$AF$33,LOOKUP($B16,ALOOKUP2!$A$1:$AE$1,ALOOKUP2!$B$5:$AE$5),FALSE)</f>
        <v>10</v>
      </c>
      <c r="L16" s="7">
        <f>-HLOOKUP($B16,ALOOKUP!$A$1:$AF$33,LOOKUP($C16,ALOOKUP2!$A$1:$AE$1,ALOOKUP2!$B$5:$AE$5),FALSE)</f>
        <v>-10</v>
      </c>
      <c r="M16" s="7">
        <f>HLOOKUP(B15,ALOOKUP2!$A$1:$AE$7,6,FALSE)</f>
        <v>0.5</v>
      </c>
      <c r="N16" s="7">
        <f>HLOOKUP(B15,ALOOKUP2!$A$1:$AE$7,7,FALSE)</f>
        <v>0.5</v>
      </c>
    </row>
    <row r="17" spans="1:14" ht="12">
      <c r="A17" s="84"/>
      <c r="B17" s="75">
        <f>IF(A17="",0,IF(F16&gt;=HLOOKUP(B16,ALOOKUP2!$A$1:$AE$3,2),B16-M17,(IF(F16&lt;=HLOOKUP(B16,ALOOKUP2!$A$1:$AE$3,3),B16+N17,B16))))</f>
        <v>0</v>
      </c>
      <c r="C17" s="76"/>
      <c r="D17" s="76"/>
      <c r="E17" s="8">
        <f t="shared" si="0"/>
      </c>
      <c r="F17" s="13">
        <f t="shared" si="1"/>
      </c>
      <c r="G17" s="34">
        <f t="shared" si="3"/>
      </c>
      <c r="H17" s="33">
        <f t="shared" si="2"/>
      </c>
      <c r="I17" s="1">
        <v>10</v>
      </c>
      <c r="J17" s="1">
        <v>-10</v>
      </c>
      <c r="K17" s="7">
        <f>HLOOKUP($C17,ALOOKUP!$A$1:$AF$33,LOOKUP($B17,ALOOKUP2!$A$1:$AE$1,ALOOKUP2!$B$5:$AE$5),FALSE)</f>
        <v>10</v>
      </c>
      <c r="L17" s="7">
        <f>-HLOOKUP($B17,ALOOKUP!$A$1:$AF$33,LOOKUP($C17,ALOOKUP2!$A$1:$AE$1,ALOOKUP2!$B$5:$AE$5),FALSE)</f>
        <v>-10</v>
      </c>
      <c r="M17" s="7">
        <f>HLOOKUP(B16,ALOOKUP2!$A$1:$AE$7,6,FALSE)</f>
        <v>0.5</v>
      </c>
      <c r="N17" s="7">
        <f>HLOOKUP(B16,ALOOKUP2!$A$1:$AE$7,7,FALSE)</f>
        <v>0.5</v>
      </c>
    </row>
    <row r="18" spans="1:14" ht="12">
      <c r="A18" s="84"/>
      <c r="B18" s="75">
        <f>IF(A18="",0,IF(F17&gt;=HLOOKUP(B17,ALOOKUP2!$A$1:$AE$3,2),B17-M18,(IF(F17&lt;=HLOOKUP(B17,ALOOKUP2!$A$1:$AE$3,3),B17+N18,B17))))</f>
        <v>0</v>
      </c>
      <c r="C18" s="76"/>
      <c r="D18" s="76"/>
      <c r="E18" s="8">
        <f t="shared" si="0"/>
      </c>
      <c r="F18" s="13">
        <f t="shared" si="1"/>
      </c>
      <c r="G18" s="34">
        <f t="shared" si="3"/>
      </c>
      <c r="H18" s="33">
        <f t="shared" si="2"/>
      </c>
      <c r="I18" s="1">
        <v>10</v>
      </c>
      <c r="J18" s="1">
        <v>-10</v>
      </c>
      <c r="K18" s="7">
        <f>HLOOKUP($C18,ALOOKUP!$A$1:$AF$33,LOOKUP($B18,ALOOKUP2!$A$1:$AE$1,ALOOKUP2!$B$5:$AE$5),FALSE)</f>
        <v>10</v>
      </c>
      <c r="L18" s="7">
        <f>-HLOOKUP($B18,ALOOKUP!$A$1:$AF$33,LOOKUP($C18,ALOOKUP2!$A$1:$AE$1,ALOOKUP2!$B$5:$AE$5),FALSE)</f>
        <v>-10</v>
      </c>
      <c r="M18" s="7">
        <f>HLOOKUP(B17,ALOOKUP2!$A$1:$AE$7,6,FALSE)</f>
        <v>0.5</v>
      </c>
      <c r="N18" s="7">
        <f>HLOOKUP(B17,ALOOKUP2!$A$1:$AE$7,7,FALSE)</f>
        <v>0.5</v>
      </c>
    </row>
    <row r="19" spans="1:14" ht="12">
      <c r="A19" s="84"/>
      <c r="B19" s="75">
        <f>IF(A19="",0,IF(F18&gt;=HLOOKUP(B18,ALOOKUP2!$A$1:$AE$3,2),B18-M19,(IF(F18&lt;=HLOOKUP(B18,ALOOKUP2!$A$1:$AE$3,3),B18+N19,B18))))</f>
        <v>0</v>
      </c>
      <c r="C19" s="76"/>
      <c r="D19" s="76"/>
      <c r="E19" s="8">
        <f t="shared" si="0"/>
      </c>
      <c r="F19" s="13">
        <f t="shared" si="1"/>
      </c>
      <c r="G19" s="34">
        <f t="shared" si="3"/>
      </c>
      <c r="H19" s="33">
        <f t="shared" si="2"/>
      </c>
      <c r="I19" s="1">
        <v>10</v>
      </c>
      <c r="J19" s="1">
        <v>-10</v>
      </c>
      <c r="K19" s="7">
        <f>HLOOKUP($C19,ALOOKUP!$A$1:$AF$33,LOOKUP($B19,ALOOKUP2!$A$1:$AE$1,ALOOKUP2!$B$5:$AE$5),FALSE)</f>
        <v>10</v>
      </c>
      <c r="L19" s="7">
        <f>-HLOOKUP($B19,ALOOKUP!$A$1:$AF$33,LOOKUP($C19,ALOOKUP2!$A$1:$AE$1,ALOOKUP2!$B$5:$AE$5),FALSE)</f>
        <v>-10</v>
      </c>
      <c r="M19" s="7">
        <f>HLOOKUP(B18,ALOOKUP2!$A$1:$AE$7,6,FALSE)</f>
        <v>0.5</v>
      </c>
      <c r="N19" s="7">
        <f>HLOOKUP(B18,ALOOKUP2!$A$1:$AE$7,7,FALSE)</f>
        <v>0.5</v>
      </c>
    </row>
    <row r="20" spans="1:14" ht="12">
      <c r="A20" s="84"/>
      <c r="B20" s="75">
        <f>IF(A20="",0,IF(F19&gt;=HLOOKUP(B19,ALOOKUP2!$A$1:$AE$3,2),B19-M20,(IF(F19&lt;=HLOOKUP(B19,ALOOKUP2!$A$1:$AE$3,3),B19+N20,B19))))</f>
        <v>0</v>
      </c>
      <c r="C20" s="76"/>
      <c r="D20" s="76"/>
      <c r="E20" s="8">
        <f t="shared" si="0"/>
      </c>
      <c r="F20" s="13">
        <f t="shared" si="1"/>
      </c>
      <c r="G20" s="34">
        <f t="shared" si="3"/>
      </c>
      <c r="H20" s="33">
        <f t="shared" si="2"/>
      </c>
      <c r="I20" s="1">
        <v>10</v>
      </c>
      <c r="J20" s="1">
        <v>-10</v>
      </c>
      <c r="K20" s="7">
        <f>HLOOKUP($C20,ALOOKUP!$A$1:$AF$33,LOOKUP($B20,ALOOKUP2!$A$1:$AE$1,ALOOKUP2!$B$5:$AE$5),FALSE)</f>
        <v>10</v>
      </c>
      <c r="L20" s="7">
        <f>-HLOOKUP($B20,ALOOKUP!$A$1:$AF$33,LOOKUP($C20,ALOOKUP2!$A$1:$AE$1,ALOOKUP2!$B$5:$AE$5),FALSE)</f>
        <v>-10</v>
      </c>
      <c r="M20" s="7">
        <f>HLOOKUP(B19,ALOOKUP2!$A$1:$AE$7,6,FALSE)</f>
        <v>0.5</v>
      </c>
      <c r="N20" s="7">
        <f>HLOOKUP(B19,ALOOKUP2!$A$1:$AE$7,7,FALSE)</f>
        <v>0.5</v>
      </c>
    </row>
    <row r="21" spans="1:14" ht="12">
      <c r="A21" s="84"/>
      <c r="B21" s="75">
        <f>IF(A21="",0,IF(F20&gt;=HLOOKUP(B20,ALOOKUP2!$A$1:$AE$3,2),B20-M21,(IF(F20&lt;=HLOOKUP(B20,ALOOKUP2!$A$1:$AE$3,3),B20+N21,B20))))</f>
        <v>0</v>
      </c>
      <c r="C21" s="76"/>
      <c r="D21" s="76"/>
      <c r="E21" s="8">
        <f t="shared" si="0"/>
      </c>
      <c r="F21" s="13">
        <f t="shared" si="1"/>
      </c>
      <c r="G21" s="34">
        <f t="shared" si="3"/>
      </c>
      <c r="H21" s="33">
        <f t="shared" si="2"/>
      </c>
      <c r="I21" s="1">
        <v>10</v>
      </c>
      <c r="J21" s="1">
        <v>-10</v>
      </c>
      <c r="K21" s="7">
        <f>HLOOKUP($C21,ALOOKUP!$A$1:$AF$33,LOOKUP($B21,ALOOKUP2!$A$1:$AE$1,ALOOKUP2!$B$5:$AE$5),FALSE)</f>
        <v>10</v>
      </c>
      <c r="L21" s="7">
        <f>-HLOOKUP($B21,ALOOKUP!$A$1:$AF$33,LOOKUP($C21,ALOOKUP2!$A$1:$AE$1,ALOOKUP2!$B$5:$AE$5),FALSE)</f>
        <v>-10</v>
      </c>
      <c r="M21" s="7">
        <f>HLOOKUP(B20,ALOOKUP2!$A$1:$AE$7,6,FALSE)</f>
        <v>0.5</v>
      </c>
      <c r="N21" s="7">
        <f>HLOOKUP(B20,ALOOKUP2!$A$1:$AE$7,7,FALSE)</f>
        <v>0.5</v>
      </c>
    </row>
    <row r="22" spans="1:14" ht="12">
      <c r="A22" s="84"/>
      <c r="B22" s="75">
        <f>IF(A22="",0,IF(F21&gt;=HLOOKUP(B21,ALOOKUP2!$A$1:$AE$3,2),B21-M22,(IF(F21&lt;=HLOOKUP(B21,ALOOKUP2!$A$1:$AE$3,3),B21+N22,B21))))</f>
        <v>0</v>
      </c>
      <c r="C22" s="76"/>
      <c r="D22" s="76"/>
      <c r="E22" s="8">
        <f t="shared" si="0"/>
      </c>
      <c r="F22" s="13">
        <f t="shared" si="1"/>
      </c>
      <c r="G22" s="34">
        <f t="shared" si="3"/>
      </c>
      <c r="H22" s="33">
        <f t="shared" si="2"/>
      </c>
      <c r="I22" s="1">
        <v>10</v>
      </c>
      <c r="J22" s="1">
        <v>-10</v>
      </c>
      <c r="K22" s="7">
        <f>HLOOKUP($C22,ALOOKUP!$A$1:$AF$33,LOOKUP($B22,ALOOKUP2!$A$1:$AE$1,ALOOKUP2!$B$5:$AE$5),FALSE)</f>
        <v>10</v>
      </c>
      <c r="L22" s="7">
        <f>-HLOOKUP($B22,ALOOKUP!$A$1:$AF$33,LOOKUP($C22,ALOOKUP2!$A$1:$AE$1,ALOOKUP2!$B$5:$AE$5),FALSE)</f>
        <v>-10</v>
      </c>
      <c r="M22" s="7">
        <f>HLOOKUP(B21,ALOOKUP2!$A$1:$AE$7,6,FALSE)</f>
        <v>0.5</v>
      </c>
      <c r="N22" s="7">
        <f>HLOOKUP(B21,ALOOKUP2!$A$1:$AE$7,7,FALSE)</f>
        <v>0.5</v>
      </c>
    </row>
    <row r="23" spans="1:14" ht="12">
      <c r="A23" s="84"/>
      <c r="B23" s="75">
        <f>IF(A23="",0,IF(F22&gt;=HLOOKUP(B22,ALOOKUP2!$A$1:$AE$3,2),B22-M23,(IF(F22&lt;=HLOOKUP(B22,ALOOKUP2!$A$1:$AE$3,3),B22+N23,B22))))</f>
        <v>0</v>
      </c>
      <c r="C23" s="76"/>
      <c r="D23" s="76"/>
      <c r="E23" s="8">
        <f t="shared" si="0"/>
      </c>
      <c r="F23" s="13">
        <f t="shared" si="1"/>
      </c>
      <c r="G23" s="34">
        <f t="shared" si="3"/>
      </c>
      <c r="H23" s="33">
        <f t="shared" si="2"/>
      </c>
      <c r="I23" s="1">
        <v>10</v>
      </c>
      <c r="J23" s="1">
        <v>-10</v>
      </c>
      <c r="K23" s="7">
        <f>HLOOKUP($C23,ALOOKUP!$A$1:$AF$33,LOOKUP($B23,ALOOKUP2!$A$1:$AE$1,ALOOKUP2!$B$5:$AE$5),FALSE)</f>
        <v>10</v>
      </c>
      <c r="L23" s="7">
        <f>-HLOOKUP($B23,ALOOKUP!$A$1:$AF$33,LOOKUP($C23,ALOOKUP2!$A$1:$AE$1,ALOOKUP2!$B$5:$AE$5),FALSE)</f>
        <v>-10</v>
      </c>
      <c r="M23" s="7">
        <f>HLOOKUP(B22,ALOOKUP2!$A$1:$AE$7,6,FALSE)</f>
        <v>0.5</v>
      </c>
      <c r="N23" s="7">
        <f>HLOOKUP(B22,ALOOKUP2!$A$1:$AE$7,7,FALSE)</f>
        <v>0.5</v>
      </c>
    </row>
    <row r="24" spans="1:14" ht="12">
      <c r="A24" s="84"/>
      <c r="B24" s="75">
        <f>IF(A24="",0,IF(F23&gt;=HLOOKUP(B23,ALOOKUP2!$A$1:$AE$3,2),B23-M24,(IF(F23&lt;=HLOOKUP(B23,ALOOKUP2!$A$1:$AE$3,3),B23+N24,B23))))</f>
        <v>0</v>
      </c>
      <c r="C24" s="76"/>
      <c r="D24" s="76"/>
      <c r="E24" s="8">
        <f t="shared" si="0"/>
      </c>
      <c r="F24" s="13">
        <f t="shared" si="1"/>
      </c>
      <c r="G24" s="34">
        <f t="shared" si="3"/>
      </c>
      <c r="H24" s="33">
        <f t="shared" si="2"/>
      </c>
      <c r="I24" s="1">
        <v>10</v>
      </c>
      <c r="J24" s="1">
        <v>-10</v>
      </c>
      <c r="K24" s="7">
        <f>HLOOKUP($C24,ALOOKUP!$A$1:$AF$33,LOOKUP($B24,ALOOKUP2!$A$1:$AE$1,ALOOKUP2!$B$5:$AE$5),FALSE)</f>
        <v>10</v>
      </c>
      <c r="L24" s="7">
        <f>-HLOOKUP($B24,ALOOKUP!$A$1:$AF$33,LOOKUP($C24,ALOOKUP2!$A$1:$AE$1,ALOOKUP2!$B$5:$AE$5),FALSE)</f>
        <v>-10</v>
      </c>
      <c r="M24" s="7">
        <f>HLOOKUP(B23,ALOOKUP2!$A$1:$AE$7,6,FALSE)</f>
        <v>0.5</v>
      </c>
      <c r="N24" s="7">
        <f>HLOOKUP(B23,ALOOKUP2!$A$1:$AE$7,7,FALSE)</f>
        <v>0.5</v>
      </c>
    </row>
    <row r="25" spans="1:14" ht="12">
      <c r="A25" s="84"/>
      <c r="B25" s="75">
        <f>IF(A25="",0,IF(F24&gt;=HLOOKUP(B24,ALOOKUP2!$A$1:$AE$3,2),B24-M25,(IF(F24&lt;=HLOOKUP(B24,ALOOKUP2!$A$1:$AE$3,3),B24+N25,B24))))</f>
        <v>0</v>
      </c>
      <c r="C25" s="76"/>
      <c r="D25" s="76"/>
      <c r="E25" s="8">
        <f t="shared" si="0"/>
      </c>
      <c r="F25" s="13">
        <f t="shared" si="1"/>
      </c>
      <c r="G25" s="34">
        <f t="shared" si="3"/>
      </c>
      <c r="H25" s="33">
        <f t="shared" si="2"/>
      </c>
      <c r="I25" s="1">
        <v>10</v>
      </c>
      <c r="J25" s="1">
        <v>-10</v>
      </c>
      <c r="K25" s="7">
        <f>HLOOKUP($C25,ALOOKUP!$A$1:$AF$33,LOOKUP($B25,ALOOKUP2!$A$1:$AE$1,ALOOKUP2!$B$5:$AE$5),FALSE)</f>
        <v>10</v>
      </c>
      <c r="L25" s="7">
        <f>-HLOOKUP($B25,ALOOKUP!$A$1:$AF$33,LOOKUP($C25,ALOOKUP2!$A$1:$AE$1,ALOOKUP2!$B$5:$AE$5),FALSE)</f>
        <v>-10</v>
      </c>
      <c r="M25" s="7">
        <f>HLOOKUP(B24,ALOOKUP2!$A$1:$AE$7,6,FALSE)</f>
        <v>0.5</v>
      </c>
      <c r="N25" s="7">
        <f>HLOOKUP(B24,ALOOKUP2!$A$1:$AE$7,7,FALSE)</f>
        <v>0.5</v>
      </c>
    </row>
    <row r="26" spans="1:14" ht="12">
      <c r="A26" s="84"/>
      <c r="B26" s="75">
        <f>IF(A26="",0,IF(F25&gt;=HLOOKUP(B25,ALOOKUP2!$A$1:$AE$3,2),B25-M26,(IF(F25&lt;=HLOOKUP(B25,ALOOKUP2!$A$1:$AE$3,3),B25+N26,B25))))</f>
        <v>0</v>
      </c>
      <c r="C26" s="76"/>
      <c r="D26" s="76"/>
      <c r="E26" s="8">
        <f t="shared" si="0"/>
      </c>
      <c r="F26" s="13">
        <f t="shared" si="1"/>
      </c>
      <c r="G26" s="34">
        <f t="shared" si="3"/>
      </c>
      <c r="H26" s="33">
        <f t="shared" si="2"/>
      </c>
      <c r="I26" s="1">
        <v>10</v>
      </c>
      <c r="J26" s="1">
        <v>-10</v>
      </c>
      <c r="K26" s="7">
        <f>HLOOKUP($C26,ALOOKUP!$A$1:$AF$33,LOOKUP($B26,ALOOKUP2!$A$1:$AE$1,ALOOKUP2!$B$5:$AE$5),FALSE)</f>
        <v>10</v>
      </c>
      <c r="L26" s="7">
        <f>-HLOOKUP($B26,ALOOKUP!$A$1:$AF$33,LOOKUP($C26,ALOOKUP2!$A$1:$AE$1,ALOOKUP2!$B$5:$AE$5),FALSE)</f>
        <v>-10</v>
      </c>
      <c r="M26" s="7">
        <f>HLOOKUP(B25,ALOOKUP2!$A$1:$AE$7,6,FALSE)</f>
        <v>0.5</v>
      </c>
      <c r="N26" s="7">
        <f>HLOOKUP(B25,ALOOKUP2!$A$1:$AE$7,7,FALSE)</f>
        <v>0.5</v>
      </c>
    </row>
    <row r="27" spans="1:14" ht="12">
      <c r="A27" s="84"/>
      <c r="B27" s="75">
        <f>IF(A27="",0,IF(F26&gt;=HLOOKUP(B26,ALOOKUP2!$A$1:$AE$3,2),B26-M27,(IF(F26&lt;=HLOOKUP(B26,ALOOKUP2!$A$1:$AE$3,3),B26+N27,B26))))</f>
        <v>0</v>
      </c>
      <c r="C27" s="76"/>
      <c r="D27" s="76"/>
      <c r="E27" s="8">
        <f t="shared" si="0"/>
      </c>
      <c r="F27" s="13">
        <f t="shared" si="1"/>
      </c>
      <c r="G27" s="34">
        <f t="shared" si="3"/>
      </c>
      <c r="H27" s="33">
        <f t="shared" si="2"/>
      </c>
      <c r="I27" s="1">
        <v>10</v>
      </c>
      <c r="J27" s="1">
        <v>-10</v>
      </c>
      <c r="K27" s="7">
        <f>HLOOKUP($C27,ALOOKUP!$A$1:$AF$33,LOOKUP($B27,ALOOKUP2!$A$1:$AE$1,ALOOKUP2!$B$5:$AE$5),FALSE)</f>
        <v>10</v>
      </c>
      <c r="L27" s="7">
        <f>-HLOOKUP($B27,ALOOKUP!$A$1:$AF$33,LOOKUP($C27,ALOOKUP2!$A$1:$AE$1,ALOOKUP2!$B$5:$AE$5),FALSE)</f>
        <v>-10</v>
      </c>
      <c r="M27" s="7">
        <f>HLOOKUP(B26,ALOOKUP2!$A$1:$AE$7,6,FALSE)</f>
        <v>0.5</v>
      </c>
      <c r="N27" s="7">
        <f>HLOOKUP(B26,ALOOKUP2!$A$1:$AE$7,7,FALSE)</f>
        <v>0.5</v>
      </c>
    </row>
    <row r="28" spans="1:14" ht="12">
      <c r="A28" s="84"/>
      <c r="B28" s="75">
        <f>IF(A28="",0,IF(F27&gt;=HLOOKUP(B27,ALOOKUP2!$A$1:$AE$3,2),B27-M28,(IF(F27&lt;=HLOOKUP(B27,ALOOKUP2!$A$1:$AE$3,3),B27+N28,B27))))</f>
        <v>0</v>
      </c>
      <c r="C28" s="76"/>
      <c r="D28" s="76"/>
      <c r="E28" s="8">
        <f t="shared" si="0"/>
      </c>
      <c r="F28" s="13">
        <f t="shared" si="1"/>
      </c>
      <c r="G28" s="34">
        <f t="shared" si="3"/>
      </c>
      <c r="H28" s="33">
        <f t="shared" si="2"/>
      </c>
      <c r="I28" s="1">
        <v>10</v>
      </c>
      <c r="J28" s="1">
        <v>-10</v>
      </c>
      <c r="K28" s="7">
        <f>HLOOKUP($C28,ALOOKUP!$A$1:$AF$33,LOOKUP($B28,ALOOKUP2!$A$1:$AE$1,ALOOKUP2!$B$5:$AE$5),FALSE)</f>
        <v>10</v>
      </c>
      <c r="L28" s="7">
        <f>-HLOOKUP($B28,ALOOKUP!$A$1:$AF$33,LOOKUP($C28,ALOOKUP2!$A$1:$AE$1,ALOOKUP2!$B$5:$AE$5),FALSE)</f>
        <v>-10</v>
      </c>
      <c r="M28" s="7">
        <f>HLOOKUP(B27,ALOOKUP2!$A$1:$AE$7,6,FALSE)</f>
        <v>0.5</v>
      </c>
      <c r="N28" s="7">
        <f>HLOOKUP(B27,ALOOKUP2!$A$1:$AE$7,7,FALSE)</f>
        <v>0.5</v>
      </c>
    </row>
    <row r="29" spans="1:14" ht="12">
      <c r="A29" s="84"/>
      <c r="B29" s="75">
        <f>IF(A29="",0,IF(F28&gt;=HLOOKUP(B28,ALOOKUP2!$A$1:$AE$3,2),B28-M29,(IF(F28&lt;=HLOOKUP(B28,ALOOKUP2!$A$1:$AE$3,3),B28+N29,B28))))</f>
        <v>0</v>
      </c>
      <c r="C29" s="76"/>
      <c r="D29" s="76"/>
      <c r="E29" s="8">
        <f t="shared" si="0"/>
      </c>
      <c r="F29" s="13">
        <f t="shared" si="1"/>
      </c>
      <c r="G29" s="34">
        <f t="shared" si="3"/>
      </c>
      <c r="H29" s="33">
        <f t="shared" si="2"/>
      </c>
      <c r="I29" s="1">
        <v>10</v>
      </c>
      <c r="J29" s="1">
        <v>-10</v>
      </c>
      <c r="K29" s="7">
        <f>HLOOKUP($C29,ALOOKUP!$A$1:$AF$33,LOOKUP($B29,ALOOKUP2!$A$1:$AE$1,ALOOKUP2!$B$5:$AE$5),FALSE)</f>
        <v>10</v>
      </c>
      <c r="L29" s="7">
        <f>-HLOOKUP($B29,ALOOKUP!$A$1:$AF$33,LOOKUP($C29,ALOOKUP2!$A$1:$AE$1,ALOOKUP2!$B$5:$AE$5),FALSE)</f>
        <v>-10</v>
      </c>
      <c r="M29" s="7">
        <f>HLOOKUP(B28,ALOOKUP2!$A$1:$AE$7,6,FALSE)</f>
        <v>0.5</v>
      </c>
      <c r="N29" s="7">
        <f>HLOOKUP(B28,ALOOKUP2!$A$1:$AE$7,7,FALSE)</f>
        <v>0.5</v>
      </c>
    </row>
    <row r="30" spans="1:14" ht="12">
      <c r="A30" s="84"/>
      <c r="B30" s="75">
        <f>IF(A30="",0,IF(F29&gt;=HLOOKUP(B29,ALOOKUP2!$A$1:$AE$3,2),B29-M30,(IF(F29&lt;=HLOOKUP(B29,ALOOKUP2!$A$1:$AE$3,3),B29+N30,B29))))</f>
        <v>0</v>
      </c>
      <c r="C30" s="76"/>
      <c r="D30" s="76"/>
      <c r="E30" s="8">
        <f t="shared" si="0"/>
      </c>
      <c r="F30" s="13">
        <f t="shared" si="1"/>
      </c>
      <c r="G30" s="34">
        <f t="shared" si="3"/>
      </c>
      <c r="H30" s="33">
        <f t="shared" si="2"/>
      </c>
      <c r="I30" s="1">
        <v>10</v>
      </c>
      <c r="J30" s="1">
        <v>-10</v>
      </c>
      <c r="K30" s="7">
        <f>HLOOKUP($C30,ALOOKUP!$A$1:$AF$33,LOOKUP($B30,ALOOKUP2!$A$1:$AE$1,ALOOKUP2!$B$5:$AE$5),FALSE)</f>
        <v>10</v>
      </c>
      <c r="L30" s="7">
        <f>-HLOOKUP($B30,ALOOKUP!$A$1:$AF$33,LOOKUP($C30,ALOOKUP2!$A$1:$AE$1,ALOOKUP2!$B$5:$AE$5),FALSE)</f>
        <v>-10</v>
      </c>
      <c r="M30" s="7">
        <f>HLOOKUP(B29,ALOOKUP2!$A$1:$AE$7,6,FALSE)</f>
        <v>0.5</v>
      </c>
      <c r="N30" s="7">
        <f>HLOOKUP(B29,ALOOKUP2!$A$1:$AE$7,7,FALSE)</f>
        <v>0.5</v>
      </c>
    </row>
    <row r="31" spans="1:14" ht="12">
      <c r="A31" s="84"/>
      <c r="B31" s="75">
        <f>IF(A31="",0,IF(F30&gt;=HLOOKUP(B30,ALOOKUP2!$A$1:$AE$3,2),B30-M31,(IF(F30&lt;=HLOOKUP(B30,ALOOKUP2!$A$1:$AE$3,3),B30+N31,B30))))</f>
        <v>0</v>
      </c>
      <c r="C31" s="76"/>
      <c r="D31" s="76"/>
      <c r="E31" s="8">
        <f t="shared" si="0"/>
      </c>
      <c r="F31" s="13">
        <f t="shared" si="1"/>
      </c>
      <c r="G31" s="34">
        <f t="shared" si="3"/>
      </c>
      <c r="H31" s="33">
        <f t="shared" si="2"/>
      </c>
      <c r="I31" s="1">
        <v>10</v>
      </c>
      <c r="J31" s="1">
        <v>-10</v>
      </c>
      <c r="K31" s="7">
        <f>HLOOKUP($C31,ALOOKUP!$A$1:$AF$33,LOOKUP($B31,ALOOKUP2!$A$1:$AE$1,ALOOKUP2!$B$5:$AE$5),FALSE)</f>
        <v>10</v>
      </c>
      <c r="L31" s="7">
        <f>-HLOOKUP($B31,ALOOKUP!$A$1:$AF$33,LOOKUP($C31,ALOOKUP2!$A$1:$AE$1,ALOOKUP2!$B$5:$AE$5),FALSE)</f>
        <v>-10</v>
      </c>
      <c r="M31" s="7">
        <f>HLOOKUP(B30,ALOOKUP2!$A$1:$AE$7,6,FALSE)</f>
        <v>0.5</v>
      </c>
      <c r="N31" s="7">
        <f>HLOOKUP(B30,ALOOKUP2!$A$1:$AE$7,7,FALSE)</f>
        <v>0.5</v>
      </c>
    </row>
    <row r="32" spans="1:14" ht="12">
      <c r="A32" s="84"/>
      <c r="B32" s="75">
        <f>IF(A32="",0,IF(F31&gt;=HLOOKUP(B31,ALOOKUP2!$A$1:$AE$3,2),B31-M32,(IF(F31&lt;=HLOOKUP(B31,ALOOKUP2!$A$1:$AE$3,3),B31+N32,B31))))</f>
        <v>0</v>
      </c>
      <c r="C32" s="76"/>
      <c r="D32" s="76"/>
      <c r="E32" s="8">
        <f t="shared" si="0"/>
      </c>
      <c r="F32" s="13">
        <f t="shared" si="1"/>
      </c>
      <c r="G32" s="34">
        <f t="shared" si="3"/>
      </c>
      <c r="H32" s="33">
        <f t="shared" si="2"/>
      </c>
      <c r="I32" s="1">
        <v>10</v>
      </c>
      <c r="J32" s="1">
        <v>-10</v>
      </c>
      <c r="K32" s="7">
        <f>HLOOKUP($C32,ALOOKUP!$A$1:$AF$33,LOOKUP($B32,ALOOKUP2!$A$1:$AE$1,ALOOKUP2!$B$5:$AE$5),FALSE)</f>
        <v>10</v>
      </c>
      <c r="L32" s="7">
        <f>-HLOOKUP($B32,ALOOKUP!$A$1:$AF$33,LOOKUP($C32,ALOOKUP2!$A$1:$AE$1,ALOOKUP2!$B$5:$AE$5),FALSE)</f>
        <v>-10</v>
      </c>
      <c r="M32" s="7">
        <f>HLOOKUP(B31,ALOOKUP2!$A$1:$AE$7,6,FALSE)</f>
        <v>0.5</v>
      </c>
      <c r="N32" s="7">
        <f>HLOOKUP(B31,ALOOKUP2!$A$1:$AE$7,7,FALSE)</f>
        <v>0.5</v>
      </c>
    </row>
    <row r="33" spans="1:14" ht="12">
      <c r="A33" s="84"/>
      <c r="B33" s="75">
        <f>IF(A33="",0,IF(F32&gt;=HLOOKUP(B32,ALOOKUP2!$A$1:$AE$3,2),B32-M33,(IF(F32&lt;=HLOOKUP(B32,ALOOKUP2!$A$1:$AE$3,3),B32+N33,B32))))</f>
        <v>0</v>
      </c>
      <c r="C33" s="76"/>
      <c r="D33" s="76"/>
      <c r="E33" s="8">
        <f t="shared" si="0"/>
      </c>
      <c r="F33" s="13">
        <f t="shared" si="1"/>
      </c>
      <c r="G33" s="34">
        <f t="shared" si="3"/>
      </c>
      <c r="H33" s="33">
        <f t="shared" si="2"/>
      </c>
      <c r="I33" s="1">
        <v>10</v>
      </c>
      <c r="J33" s="1">
        <v>-10</v>
      </c>
      <c r="K33" s="7">
        <f>HLOOKUP($C33,ALOOKUP!$A$1:$AF$33,LOOKUP($B33,ALOOKUP2!$A$1:$AE$1,ALOOKUP2!$B$5:$AE$5),FALSE)</f>
        <v>10</v>
      </c>
      <c r="L33" s="7">
        <f>-HLOOKUP($B33,ALOOKUP!$A$1:$AF$33,LOOKUP($C33,ALOOKUP2!$A$1:$AE$1,ALOOKUP2!$B$5:$AE$5),FALSE)</f>
        <v>-10</v>
      </c>
      <c r="M33" s="7">
        <f>HLOOKUP(B32,ALOOKUP2!$A$1:$AE$7,6,FALSE)</f>
        <v>0.5</v>
      </c>
      <c r="N33" s="7">
        <f>HLOOKUP(B32,ALOOKUP2!$A$1:$AE$7,7,FALSE)</f>
        <v>0.5</v>
      </c>
    </row>
    <row r="34" spans="1:14" ht="12">
      <c r="A34" s="84"/>
      <c r="B34" s="75">
        <f>IF(A34="",0,IF(F33&gt;=HLOOKUP(B33,ALOOKUP2!$A$1:$AE$3,2),B33-M34,(IF(F33&lt;=HLOOKUP(B33,ALOOKUP2!$A$1:$AE$3,3),B33+N34,B33))))</f>
        <v>0</v>
      </c>
      <c r="C34" s="76"/>
      <c r="D34" s="76"/>
      <c r="E34" s="8">
        <f t="shared" si="0"/>
      </c>
      <c r="F34" s="13">
        <f t="shared" si="1"/>
      </c>
      <c r="G34" s="34">
        <f t="shared" si="3"/>
      </c>
      <c r="H34" s="33">
        <f t="shared" si="2"/>
      </c>
      <c r="I34" s="1">
        <v>10</v>
      </c>
      <c r="J34" s="1">
        <v>-10</v>
      </c>
      <c r="K34" s="7">
        <f>HLOOKUP($C34,ALOOKUP!$A$1:$AF$33,LOOKUP($B34,ALOOKUP2!$A$1:$AE$1,ALOOKUP2!$B$5:$AE$5),FALSE)</f>
        <v>10</v>
      </c>
      <c r="L34" s="7">
        <f>-HLOOKUP($B34,ALOOKUP!$A$1:$AF$33,LOOKUP($C34,ALOOKUP2!$A$1:$AE$1,ALOOKUP2!$B$5:$AE$5),FALSE)</f>
        <v>-10</v>
      </c>
      <c r="M34" s="7">
        <f>HLOOKUP(B33,ALOOKUP2!$A$1:$AE$7,6,FALSE)</f>
        <v>0.5</v>
      </c>
      <c r="N34" s="7">
        <f>HLOOKUP(B33,ALOOKUP2!$A$1:$AE$7,7,FALSE)</f>
        <v>0.5</v>
      </c>
    </row>
    <row r="35" spans="1:14" ht="12">
      <c r="A35" s="84"/>
      <c r="B35" s="75">
        <f>IF(A35="",0,IF(F34&gt;=HLOOKUP(B34,ALOOKUP2!$A$1:$AE$3,2),B34-M35,(IF(F34&lt;=HLOOKUP(B34,ALOOKUP2!$A$1:$AE$3,3),B34+N35,B34))))</f>
        <v>0</v>
      </c>
      <c r="C35" s="76"/>
      <c r="D35" s="76"/>
      <c r="E35" s="8">
        <f t="shared" si="0"/>
      </c>
      <c r="F35" s="13">
        <f t="shared" si="1"/>
      </c>
      <c r="G35" s="34">
        <f t="shared" si="3"/>
      </c>
      <c r="H35" s="33">
        <f t="shared" si="2"/>
      </c>
      <c r="I35" s="1">
        <v>10</v>
      </c>
      <c r="J35" s="1">
        <v>-10</v>
      </c>
      <c r="K35" s="7">
        <f>HLOOKUP($C35,ALOOKUP!$A$1:$AF$33,LOOKUP($B35,ALOOKUP2!$A$1:$AE$1,ALOOKUP2!$B$5:$AE$5),FALSE)</f>
        <v>10</v>
      </c>
      <c r="L35" s="7">
        <f>-HLOOKUP($B35,ALOOKUP!$A$1:$AF$33,LOOKUP($C35,ALOOKUP2!$A$1:$AE$1,ALOOKUP2!$B$5:$AE$5),FALSE)</f>
        <v>-10</v>
      </c>
      <c r="M35" s="7">
        <f>HLOOKUP(B34,ALOOKUP2!$A$1:$AE$7,6,FALSE)</f>
        <v>0.5</v>
      </c>
      <c r="N35" s="7">
        <f>HLOOKUP(B34,ALOOKUP2!$A$1:$AE$7,7,FALSE)</f>
        <v>0.5</v>
      </c>
    </row>
    <row r="36" spans="1:14" ht="12">
      <c r="A36" s="84"/>
      <c r="B36" s="75">
        <f>IF(A36="",0,IF(F35&gt;=HLOOKUP(B35,ALOOKUP2!$A$1:$AE$3,2),B35-M36,(IF(F35&lt;=HLOOKUP(B35,ALOOKUP2!$A$1:$AE$3,3),B35+N36,B35))))</f>
        <v>0</v>
      </c>
      <c r="C36" s="76"/>
      <c r="D36" s="76"/>
      <c r="E36" s="8">
        <f t="shared" si="0"/>
      </c>
      <c r="F36" s="13">
        <f t="shared" si="1"/>
      </c>
      <c r="G36" s="34">
        <f t="shared" si="3"/>
      </c>
      <c r="H36" s="33">
        <f t="shared" si="2"/>
      </c>
      <c r="I36" s="1">
        <v>10</v>
      </c>
      <c r="J36" s="1">
        <v>-10</v>
      </c>
      <c r="K36" s="7">
        <f>HLOOKUP($C36,ALOOKUP!$A$1:$AF$33,LOOKUP($B36,ALOOKUP2!$A$1:$AE$1,ALOOKUP2!$B$5:$AE$5),FALSE)</f>
        <v>10</v>
      </c>
      <c r="L36" s="7">
        <f>-HLOOKUP($B36,ALOOKUP!$A$1:$AF$33,LOOKUP($C36,ALOOKUP2!$A$1:$AE$1,ALOOKUP2!$B$5:$AE$5),FALSE)</f>
        <v>-10</v>
      </c>
      <c r="M36" s="7">
        <f>HLOOKUP(B35,ALOOKUP2!$A$1:$AE$7,6,FALSE)</f>
        <v>0.5</v>
      </c>
      <c r="N36" s="7">
        <f>HLOOKUP(B35,ALOOKUP2!$A$1:$AE$7,7,FALSE)</f>
        <v>0.5</v>
      </c>
    </row>
    <row r="37" spans="1:14" ht="12">
      <c r="A37" s="84"/>
      <c r="B37" s="75">
        <f>IF(A37="",0,IF(F36&gt;=HLOOKUP(B36,ALOOKUP2!$A$1:$AE$3,2),B36-M37,(IF(F36&lt;=HLOOKUP(B36,ALOOKUP2!$A$1:$AE$3,3),B36+N37,B36))))</f>
        <v>0</v>
      </c>
      <c r="C37" s="76"/>
      <c r="D37" s="76"/>
      <c r="E37" s="8">
        <f t="shared" si="0"/>
      </c>
      <c r="F37" s="13">
        <f t="shared" si="1"/>
      </c>
      <c r="G37" s="34">
        <f t="shared" si="3"/>
      </c>
      <c r="H37" s="33">
        <f t="shared" si="2"/>
      </c>
      <c r="I37" s="1">
        <v>10</v>
      </c>
      <c r="J37" s="1">
        <v>-10</v>
      </c>
      <c r="K37" s="7">
        <f>HLOOKUP($C37,ALOOKUP!$A$1:$AF$33,LOOKUP($B37,ALOOKUP2!$A$1:$AE$1,ALOOKUP2!$B$5:$AE$5),FALSE)</f>
        <v>10</v>
      </c>
      <c r="L37" s="7">
        <f>-HLOOKUP($B37,ALOOKUP!$A$1:$AF$33,LOOKUP($C37,ALOOKUP2!$A$1:$AE$1,ALOOKUP2!$B$5:$AE$5),FALSE)</f>
        <v>-10</v>
      </c>
      <c r="M37" s="7">
        <f>HLOOKUP(B36,ALOOKUP2!$A$1:$AE$7,6,FALSE)</f>
        <v>0.5</v>
      </c>
      <c r="N37" s="7">
        <f>HLOOKUP(B36,ALOOKUP2!$A$1:$AE$7,7,FALSE)</f>
        <v>0.5</v>
      </c>
    </row>
    <row r="38" spans="1:14" ht="12">
      <c r="A38" s="84"/>
      <c r="B38" s="75">
        <f>IF(A38="",0,IF(F37&gt;=HLOOKUP(B37,ALOOKUP2!$A$1:$AE$3,2),B37-M38,(IF(F37&lt;=HLOOKUP(B37,ALOOKUP2!$A$1:$AE$3,3),B37+N38,B37))))</f>
        <v>0</v>
      </c>
      <c r="C38" s="76"/>
      <c r="D38" s="76"/>
      <c r="E38" s="8">
        <f t="shared" si="0"/>
      </c>
      <c r="F38" s="13">
        <f t="shared" si="1"/>
      </c>
      <c r="G38" s="34">
        <f t="shared" si="3"/>
      </c>
      <c r="H38" s="33">
        <f t="shared" si="2"/>
      </c>
      <c r="I38" s="1">
        <v>10</v>
      </c>
      <c r="J38" s="1">
        <v>-10</v>
      </c>
      <c r="K38" s="7">
        <f>HLOOKUP($C38,ALOOKUP!$A$1:$AF$33,LOOKUP($B38,ALOOKUP2!$A$1:$AE$1,ALOOKUP2!$B$5:$AE$5),FALSE)</f>
        <v>10</v>
      </c>
      <c r="L38" s="7">
        <f>-HLOOKUP($B38,ALOOKUP!$A$1:$AF$33,LOOKUP($C38,ALOOKUP2!$A$1:$AE$1,ALOOKUP2!$B$5:$AE$5),FALSE)</f>
        <v>-10</v>
      </c>
      <c r="M38" s="7">
        <f>HLOOKUP(B37,ALOOKUP2!$A$1:$AE$7,6,FALSE)</f>
        <v>0.5</v>
      </c>
      <c r="N38" s="7">
        <f>HLOOKUP(B37,ALOOKUP2!$A$1:$AE$7,7,FALSE)</f>
        <v>0.5</v>
      </c>
    </row>
    <row r="39" spans="1:14" ht="12">
      <c r="A39" s="84"/>
      <c r="B39" s="75">
        <f>IF(A39="",0,IF(F38&gt;=HLOOKUP(B38,ALOOKUP2!$A$1:$AE$3,2),B38-M39,(IF(F38&lt;=HLOOKUP(B38,ALOOKUP2!$A$1:$AE$3,3),B38+N39,B38))))</f>
        <v>0</v>
      </c>
      <c r="C39" s="76"/>
      <c r="D39" s="76"/>
      <c r="E39" s="8">
        <f t="shared" si="0"/>
      </c>
      <c r="F39" s="13">
        <f t="shared" si="1"/>
      </c>
      <c r="G39" s="34">
        <f t="shared" si="3"/>
      </c>
      <c r="H39" s="33">
        <f t="shared" si="2"/>
      </c>
      <c r="I39" s="1">
        <v>10</v>
      </c>
      <c r="J39" s="1">
        <v>-10</v>
      </c>
      <c r="K39" s="7">
        <f>HLOOKUP($C39,ALOOKUP!$A$1:$AF$33,LOOKUP($B39,ALOOKUP2!$A$1:$AE$1,ALOOKUP2!$B$5:$AE$5),FALSE)</f>
        <v>10</v>
      </c>
      <c r="L39" s="7">
        <f>-HLOOKUP($B39,ALOOKUP!$A$1:$AF$33,LOOKUP($C39,ALOOKUP2!$A$1:$AE$1,ALOOKUP2!$B$5:$AE$5),FALSE)</f>
        <v>-10</v>
      </c>
      <c r="M39" s="7">
        <f>HLOOKUP(B38,ALOOKUP2!$A$1:$AE$7,6,FALSE)</f>
        <v>0.5</v>
      </c>
      <c r="N39" s="7">
        <f>HLOOKUP(B38,ALOOKUP2!$A$1:$AE$7,7,FALSE)</f>
        <v>0.5</v>
      </c>
    </row>
    <row r="40" spans="1:14" ht="12">
      <c r="A40" s="84"/>
      <c r="B40" s="75">
        <f>IF(A40="",0,IF(F39&gt;=HLOOKUP(B39,ALOOKUP2!$A$1:$AE$3,2),B39-M40,(IF(F39&lt;=HLOOKUP(B39,ALOOKUP2!$A$1:$AE$3,3),B39+N40,B39))))</f>
        <v>0</v>
      </c>
      <c r="C40" s="76"/>
      <c r="D40" s="76"/>
      <c r="E40" s="8">
        <f t="shared" si="0"/>
      </c>
      <c r="F40" s="13">
        <f t="shared" si="1"/>
      </c>
      <c r="G40" s="34">
        <f t="shared" si="3"/>
      </c>
      <c r="H40" s="33">
        <f t="shared" si="2"/>
      </c>
      <c r="I40" s="1">
        <v>10</v>
      </c>
      <c r="J40" s="1">
        <v>-10</v>
      </c>
      <c r="K40" s="7">
        <f>HLOOKUP($C40,ALOOKUP!$A$1:$AF$33,LOOKUP($B40,ALOOKUP2!$A$1:$AE$1,ALOOKUP2!$B$5:$AE$5),FALSE)</f>
        <v>10</v>
      </c>
      <c r="L40" s="7">
        <f>-HLOOKUP($B40,ALOOKUP!$A$1:$AF$33,LOOKUP($C40,ALOOKUP2!$A$1:$AE$1,ALOOKUP2!$B$5:$AE$5),FALSE)</f>
        <v>-10</v>
      </c>
      <c r="M40" s="7">
        <f>HLOOKUP(B39,ALOOKUP2!$A$1:$AE$7,6,FALSE)</f>
        <v>0.5</v>
      </c>
      <c r="N40" s="7">
        <f>HLOOKUP(B39,ALOOKUP2!$A$1:$AE$7,7,FALSE)</f>
        <v>0.5</v>
      </c>
    </row>
    <row r="41" spans="1:14" ht="12">
      <c r="A41" s="84"/>
      <c r="B41" s="75">
        <f>IF(A41="",0,IF(F40&gt;=HLOOKUP(B40,ALOOKUP2!$A$1:$AE$3,2),B40-M41,(IF(F40&lt;=HLOOKUP(B40,ALOOKUP2!$A$1:$AE$3,3),B40+N41,B40))))</f>
        <v>0</v>
      </c>
      <c r="C41" s="76"/>
      <c r="D41" s="76"/>
      <c r="E41" s="8">
        <f t="shared" si="0"/>
      </c>
      <c r="F41" s="13">
        <f t="shared" si="1"/>
      </c>
      <c r="G41" s="34">
        <f t="shared" si="3"/>
      </c>
      <c r="H41" s="33">
        <f t="shared" si="2"/>
      </c>
      <c r="I41" s="1">
        <v>10</v>
      </c>
      <c r="J41" s="1">
        <v>-10</v>
      </c>
      <c r="K41" s="7">
        <f>HLOOKUP($C41,ALOOKUP!$A$1:$AF$33,LOOKUP($B41,ALOOKUP2!$A$1:$AE$1,ALOOKUP2!$B$5:$AE$5),FALSE)</f>
        <v>10</v>
      </c>
      <c r="L41" s="7">
        <f>-HLOOKUP($B41,ALOOKUP!$A$1:$AF$33,LOOKUP($C41,ALOOKUP2!$A$1:$AE$1,ALOOKUP2!$B$5:$AE$5),FALSE)</f>
        <v>-10</v>
      </c>
      <c r="M41" s="7">
        <f>HLOOKUP(B40,ALOOKUP2!$A$1:$AE$7,6,FALSE)</f>
        <v>0.5</v>
      </c>
      <c r="N41" s="7">
        <f>HLOOKUP(B40,ALOOKUP2!$A$1:$AE$7,7,FALSE)</f>
        <v>0.5</v>
      </c>
    </row>
    <row r="42" spans="1:14" ht="12">
      <c r="A42" s="84"/>
      <c r="B42" s="75">
        <f>IF(A42="",0,IF(F41&gt;=HLOOKUP(B41,ALOOKUP2!$A$1:$AE$3,2),B41-M42,(IF(F41&lt;=HLOOKUP(B41,ALOOKUP2!$A$1:$AE$3,3),B41+N42,B41))))</f>
        <v>0</v>
      </c>
      <c r="C42" s="76"/>
      <c r="D42" s="76"/>
      <c r="E42" s="8">
        <f t="shared" si="0"/>
      </c>
      <c r="F42" s="13">
        <f t="shared" si="1"/>
      </c>
      <c r="G42" s="34">
        <f t="shared" si="3"/>
      </c>
      <c r="H42" s="33">
        <f t="shared" si="2"/>
      </c>
      <c r="I42" s="1">
        <v>10</v>
      </c>
      <c r="J42" s="1">
        <v>-10</v>
      </c>
      <c r="K42" s="7">
        <f>HLOOKUP($C42,ALOOKUP!$A$1:$AF$33,LOOKUP($B42,ALOOKUP2!$A$1:$AE$1,ALOOKUP2!$B$5:$AE$5),FALSE)</f>
        <v>10</v>
      </c>
      <c r="L42" s="7">
        <f>-HLOOKUP($B42,ALOOKUP!$A$1:$AF$33,LOOKUP($C42,ALOOKUP2!$A$1:$AE$1,ALOOKUP2!$B$5:$AE$5),FALSE)</f>
        <v>-10</v>
      </c>
      <c r="M42" s="7">
        <f>HLOOKUP(B41,ALOOKUP2!$A$1:$AE$7,6,FALSE)</f>
        <v>0.5</v>
      </c>
      <c r="N42" s="7">
        <f>HLOOKUP(B41,ALOOKUP2!$A$1:$AE$7,7,FALSE)</f>
        <v>0.5</v>
      </c>
    </row>
    <row r="43" spans="1:14" ht="12">
      <c r="A43" s="84"/>
      <c r="B43" s="75">
        <f>IF(A43="",0,IF(F42&gt;=HLOOKUP(B42,ALOOKUP2!$A$1:$AE$3,2),B42-M43,(IF(F42&lt;=HLOOKUP(B42,ALOOKUP2!$A$1:$AE$3,3),B42+N43,B42))))</f>
        <v>0</v>
      </c>
      <c r="C43" s="76"/>
      <c r="D43" s="76"/>
      <c r="E43" s="8">
        <f t="shared" si="0"/>
      </c>
      <c r="F43" s="13">
        <f t="shared" si="1"/>
      </c>
      <c r="G43" s="34">
        <f t="shared" si="3"/>
      </c>
      <c r="H43" s="33">
        <f t="shared" si="2"/>
      </c>
      <c r="I43" s="1">
        <v>10</v>
      </c>
      <c r="J43" s="1">
        <v>-10</v>
      </c>
      <c r="K43" s="7">
        <f>HLOOKUP($C43,ALOOKUP!$A$1:$AF$33,LOOKUP($B43,ALOOKUP2!$A$1:$AE$1,ALOOKUP2!$B$5:$AE$5),FALSE)</f>
        <v>10</v>
      </c>
      <c r="L43" s="7">
        <f>-HLOOKUP($B43,ALOOKUP!$A$1:$AF$33,LOOKUP($C43,ALOOKUP2!$A$1:$AE$1,ALOOKUP2!$B$5:$AE$5),FALSE)</f>
        <v>-10</v>
      </c>
      <c r="M43" s="7">
        <f>HLOOKUP(B42,ALOOKUP2!$A$1:$AE$7,6,FALSE)</f>
        <v>0.5</v>
      </c>
      <c r="N43" s="7">
        <f>HLOOKUP(B42,ALOOKUP2!$A$1:$AE$7,7,FALSE)</f>
        <v>0.5</v>
      </c>
    </row>
    <row r="44" spans="1:14" ht="12">
      <c r="A44" s="84"/>
      <c r="B44" s="75">
        <f>IF(A44="",0,IF(F43&gt;=HLOOKUP(B43,ALOOKUP2!$A$1:$AE$3,2),B43-M44,(IF(F43&lt;=HLOOKUP(B43,ALOOKUP2!$A$1:$AE$3,3),B43+N44,B43))))</f>
        <v>0</v>
      </c>
      <c r="C44" s="76"/>
      <c r="D44" s="76"/>
      <c r="E44" s="8">
        <f t="shared" si="0"/>
      </c>
      <c r="F44" s="13">
        <f t="shared" si="1"/>
      </c>
      <c r="G44" s="34">
        <f t="shared" si="3"/>
      </c>
      <c r="H44" s="33">
        <f t="shared" si="2"/>
      </c>
      <c r="I44" s="1">
        <v>10</v>
      </c>
      <c r="J44" s="1">
        <v>-10</v>
      </c>
      <c r="K44" s="7">
        <f>HLOOKUP($C44,ALOOKUP!$A$1:$AF$33,LOOKUP($B44,ALOOKUP2!$A$1:$AE$1,ALOOKUP2!$B$5:$AE$5),FALSE)</f>
        <v>10</v>
      </c>
      <c r="L44" s="7">
        <f>-HLOOKUP($B44,ALOOKUP!$A$1:$AF$33,LOOKUP($C44,ALOOKUP2!$A$1:$AE$1,ALOOKUP2!$B$5:$AE$5),FALSE)</f>
        <v>-10</v>
      </c>
      <c r="M44" s="7">
        <f>HLOOKUP(B43,ALOOKUP2!$A$1:$AE$7,6,FALSE)</f>
        <v>0.5</v>
      </c>
      <c r="N44" s="7">
        <f>HLOOKUP(B43,ALOOKUP2!$A$1:$AE$7,7,FALSE)</f>
        <v>0.5</v>
      </c>
    </row>
    <row r="45" spans="1:14" ht="12.75" thickBot="1">
      <c r="A45" s="86"/>
      <c r="B45" s="75">
        <f>IF(A45="",0,IF(F44&gt;=HLOOKUP(B44,ALOOKUP2!$A$1:$AE$3,2),B44-M45,(IF(F44&lt;=HLOOKUP(B44,ALOOKUP2!$A$1:$AE$3,3),B44+N45,B44))))</f>
        <v>0</v>
      </c>
      <c r="C45" s="77"/>
      <c r="D45" s="77"/>
      <c r="E45" s="11">
        <f t="shared" si="0"/>
      </c>
      <c r="F45" s="14">
        <f t="shared" si="1"/>
      </c>
      <c r="G45" s="34">
        <f t="shared" si="3"/>
      </c>
      <c r="H45" s="33">
        <f t="shared" si="2"/>
      </c>
      <c r="I45" s="1">
        <v>10</v>
      </c>
      <c r="J45" s="1">
        <v>-10</v>
      </c>
      <c r="K45" s="7">
        <f>HLOOKUP($C45,ALOOKUP!$A$1:$AF$33,LOOKUP($B45,ALOOKUP2!$A$1:$AE$1,ALOOKUP2!$B$5:$AE$5),FALSE)</f>
        <v>10</v>
      </c>
      <c r="L45" s="7">
        <f>-HLOOKUP($B45,ALOOKUP!$A$1:$AF$33,LOOKUP($C45,ALOOKUP2!$A$1:$AE$1,ALOOKUP2!$B$5:$AE$5),FALSE)</f>
        <v>-10</v>
      </c>
      <c r="M45" s="7">
        <f>HLOOKUP(B44,ALOOKUP2!$A$1:$AE$7,6,FALSE)</f>
        <v>0.5</v>
      </c>
      <c r="N45" s="7">
        <f>HLOOKUP(B44,ALOOKUP2!$A$1:$AE$7,7,FALSE)</f>
        <v>0.5</v>
      </c>
    </row>
    <row r="46" spans="1:5" ht="12.75">
      <c r="A46" s="113" t="s">
        <v>30</v>
      </c>
      <c r="B46" s="113"/>
      <c r="C46" s="113"/>
      <c r="D46" s="118"/>
      <c r="E46" s="119"/>
    </row>
    <row r="47" spans="4:5" ht="12.75">
      <c r="D47" s="120"/>
      <c r="E47" s="121"/>
    </row>
    <row r="48" spans="4:5" ht="13.5" thickBot="1">
      <c r="D48" s="122"/>
      <c r="E48" s="123"/>
    </row>
  </sheetData>
  <sheetProtection sheet="1" objects="1" scenarios="1"/>
  <mergeCells count="3">
    <mergeCell ref="A1:G9"/>
    <mergeCell ref="A46:C46"/>
    <mergeCell ref="D46:E48"/>
  </mergeCells>
  <dataValidations count="2">
    <dataValidation type="list" allowBlank="1" showDropDown="1" showInputMessage="1" showErrorMessage="1" sqref="A13:A45">
      <formula1>"H,L"</formula1>
    </dataValidation>
    <dataValidation type="list" allowBlank="1" showDropDown="1" showInputMessage="1" showErrorMessage="1" sqref="D13:D45">
      <formula1>"W,L"</formula1>
    </dataValidation>
  </dataValidations>
  <printOptions/>
  <pageMargins left="0.75" right="0.75" top="1" bottom="1" header="0.5" footer="0.5"/>
  <pageSetup orientation="portrait"/>
  <legacyDrawing r:id="rId1"/>
</worksheet>
</file>

<file path=xl/worksheets/sheet5.xml><?xml version="1.0" encoding="utf-8"?>
<worksheet xmlns="http://schemas.openxmlformats.org/spreadsheetml/2006/main" xmlns:r="http://schemas.openxmlformats.org/officeDocument/2006/relationships">
  <sheetPr codeName="Sheet3"/>
  <dimension ref="A1:AG34"/>
  <sheetViews>
    <sheetView zoomScale="130" zoomScaleNormal="130" zoomScalePageLayoutView="0" workbookViewId="0" topLeftCell="A1">
      <selection activeCell="S1" sqref="S1:S65536"/>
    </sheetView>
  </sheetViews>
  <sheetFormatPr defaultColWidth="8.8515625" defaultRowHeight="12.75"/>
  <cols>
    <col min="1" max="1" width="4.00390625" style="0" bestFit="1" customWidth="1"/>
    <col min="2" max="3" width="4.00390625" style="0" customWidth="1"/>
    <col min="4" max="7" width="3.7109375" style="0" bestFit="1" customWidth="1"/>
    <col min="8" max="22" width="3.140625" style="0" bestFit="1" customWidth="1"/>
    <col min="23" max="32" width="4.00390625" style="0" bestFit="1" customWidth="1"/>
  </cols>
  <sheetData>
    <row r="1" spans="1:33" ht="12.75" thickBot="1">
      <c r="A1" s="61"/>
      <c r="B1" s="65">
        <v>-3</v>
      </c>
      <c r="C1" s="55">
        <v>-2.5</v>
      </c>
      <c r="D1" s="55">
        <v>-2</v>
      </c>
      <c r="E1" s="55">
        <v>-1.5</v>
      </c>
      <c r="F1" s="55">
        <v>-1</v>
      </c>
      <c r="G1" s="55">
        <v>-0.5</v>
      </c>
      <c r="H1" s="55">
        <v>0</v>
      </c>
      <c r="I1" s="55">
        <v>0.5</v>
      </c>
      <c r="J1" s="55">
        <v>1</v>
      </c>
      <c r="K1" s="55">
        <v>1.5</v>
      </c>
      <c r="L1" s="55">
        <v>2</v>
      </c>
      <c r="M1" s="55">
        <v>2.5</v>
      </c>
      <c r="N1" s="55">
        <v>3</v>
      </c>
      <c r="O1" s="55">
        <v>3.5</v>
      </c>
      <c r="P1" s="55">
        <v>4</v>
      </c>
      <c r="Q1" s="55">
        <v>4.5</v>
      </c>
      <c r="R1" s="55">
        <v>5</v>
      </c>
      <c r="S1" s="55">
        <v>6</v>
      </c>
      <c r="T1" s="55">
        <v>7</v>
      </c>
      <c r="U1" s="55">
        <v>8</v>
      </c>
      <c r="V1" s="55">
        <v>9</v>
      </c>
      <c r="W1" s="55">
        <v>10</v>
      </c>
      <c r="X1" s="55">
        <v>11</v>
      </c>
      <c r="Y1" s="55">
        <v>12</v>
      </c>
      <c r="Z1" s="55">
        <v>14</v>
      </c>
      <c r="AA1" s="55">
        <v>16</v>
      </c>
      <c r="AB1" s="55">
        <v>18</v>
      </c>
      <c r="AC1" s="55">
        <v>20</v>
      </c>
      <c r="AD1" s="55">
        <v>22</v>
      </c>
      <c r="AE1" s="56">
        <v>24</v>
      </c>
      <c r="AF1" s="61"/>
      <c r="AG1" s="36"/>
    </row>
    <row r="2" spans="1:33" ht="12">
      <c r="A2" s="62">
        <v>-3</v>
      </c>
      <c r="B2" s="66">
        <v>10</v>
      </c>
      <c r="C2" s="54">
        <v>5</v>
      </c>
      <c r="D2" s="54">
        <v>2</v>
      </c>
      <c r="E2" s="54">
        <v>1</v>
      </c>
      <c r="F2" s="54">
        <v>1</v>
      </c>
      <c r="G2" s="54">
        <v>1</v>
      </c>
      <c r="H2" s="54">
        <v>1</v>
      </c>
      <c r="I2" s="54">
        <v>1</v>
      </c>
      <c r="J2" s="54">
        <v>1</v>
      </c>
      <c r="K2" s="54">
        <v>1</v>
      </c>
      <c r="L2" s="54">
        <v>1</v>
      </c>
      <c r="M2" s="54">
        <v>1</v>
      </c>
      <c r="N2" s="54">
        <v>1</v>
      </c>
      <c r="O2" s="54">
        <v>1</v>
      </c>
      <c r="P2" s="54">
        <v>1</v>
      </c>
      <c r="Q2" s="54">
        <v>1</v>
      </c>
      <c r="R2" s="54">
        <v>1</v>
      </c>
      <c r="S2" s="54">
        <v>1</v>
      </c>
      <c r="T2" s="54">
        <v>1</v>
      </c>
      <c r="U2" s="54">
        <v>1</v>
      </c>
      <c r="V2" s="54">
        <v>1</v>
      </c>
      <c r="W2" s="54">
        <v>1</v>
      </c>
      <c r="X2" s="54">
        <v>1</v>
      </c>
      <c r="Y2" s="54">
        <v>1</v>
      </c>
      <c r="Z2" s="54">
        <v>1</v>
      </c>
      <c r="AA2" s="54">
        <v>1</v>
      </c>
      <c r="AB2" s="54">
        <v>1</v>
      </c>
      <c r="AC2" s="54">
        <v>1</v>
      </c>
      <c r="AD2" s="54">
        <v>1</v>
      </c>
      <c r="AE2" s="57">
        <v>1</v>
      </c>
      <c r="AF2" s="62">
        <v>-3</v>
      </c>
      <c r="AG2" s="36"/>
    </row>
    <row r="3" spans="1:33" ht="12">
      <c r="A3" s="63">
        <v>-2.5</v>
      </c>
      <c r="B3" s="67">
        <v>15</v>
      </c>
      <c r="C3" s="50">
        <v>10</v>
      </c>
      <c r="D3" s="50">
        <v>6</v>
      </c>
      <c r="E3" s="50">
        <v>3</v>
      </c>
      <c r="F3" s="50">
        <v>1</v>
      </c>
      <c r="G3" s="50">
        <v>1</v>
      </c>
      <c r="H3" s="50">
        <v>1</v>
      </c>
      <c r="I3" s="50">
        <v>1</v>
      </c>
      <c r="J3" s="50">
        <v>1</v>
      </c>
      <c r="K3" s="50">
        <v>1</v>
      </c>
      <c r="L3" s="50">
        <v>1</v>
      </c>
      <c r="M3" s="50">
        <v>1</v>
      </c>
      <c r="N3" s="50">
        <v>1</v>
      </c>
      <c r="O3" s="50">
        <v>1</v>
      </c>
      <c r="P3" s="50">
        <v>1</v>
      </c>
      <c r="Q3" s="50">
        <v>1</v>
      </c>
      <c r="R3" s="50">
        <v>1</v>
      </c>
      <c r="S3" s="50">
        <v>1</v>
      </c>
      <c r="T3" s="50">
        <v>1</v>
      </c>
      <c r="U3" s="50">
        <v>1</v>
      </c>
      <c r="V3" s="50">
        <v>1</v>
      </c>
      <c r="W3" s="50">
        <v>1</v>
      </c>
      <c r="X3" s="50">
        <v>1</v>
      </c>
      <c r="Y3" s="50">
        <v>1</v>
      </c>
      <c r="Z3" s="50">
        <v>1</v>
      </c>
      <c r="AA3" s="50">
        <v>1</v>
      </c>
      <c r="AB3" s="50">
        <v>1</v>
      </c>
      <c r="AC3" s="50">
        <v>1</v>
      </c>
      <c r="AD3" s="50">
        <v>1</v>
      </c>
      <c r="AE3" s="58">
        <v>1</v>
      </c>
      <c r="AF3" s="63">
        <v>-2.5</v>
      </c>
      <c r="AG3" s="36"/>
    </row>
    <row r="4" spans="1:32" ht="12">
      <c r="A4" s="63">
        <v>-2</v>
      </c>
      <c r="B4" s="67">
        <v>18</v>
      </c>
      <c r="C4" s="50">
        <v>14</v>
      </c>
      <c r="D4" s="49">
        <v>10</v>
      </c>
      <c r="E4" s="49">
        <v>6</v>
      </c>
      <c r="F4" s="49">
        <v>3</v>
      </c>
      <c r="G4" s="49">
        <v>2</v>
      </c>
      <c r="H4" s="49">
        <v>1</v>
      </c>
      <c r="I4" s="49">
        <v>1</v>
      </c>
      <c r="J4" s="49">
        <v>1</v>
      </c>
      <c r="K4" s="49">
        <v>1</v>
      </c>
      <c r="L4" s="49">
        <v>1</v>
      </c>
      <c r="M4" s="49">
        <v>1</v>
      </c>
      <c r="N4" s="49">
        <v>1</v>
      </c>
      <c r="O4" s="49">
        <v>1</v>
      </c>
      <c r="P4" s="49">
        <v>1</v>
      </c>
      <c r="Q4" s="49">
        <v>1</v>
      </c>
      <c r="R4" s="49">
        <v>1</v>
      </c>
      <c r="S4" s="49">
        <v>1</v>
      </c>
      <c r="T4" s="49">
        <v>1</v>
      </c>
      <c r="U4" s="49">
        <v>1</v>
      </c>
      <c r="V4" s="49">
        <v>1</v>
      </c>
      <c r="W4" s="49">
        <v>1</v>
      </c>
      <c r="X4" s="49">
        <v>1</v>
      </c>
      <c r="Y4" s="49">
        <v>1</v>
      </c>
      <c r="Z4" s="49">
        <v>1</v>
      </c>
      <c r="AA4" s="49">
        <v>1</v>
      </c>
      <c r="AB4" s="49">
        <v>1</v>
      </c>
      <c r="AC4" s="49">
        <v>1</v>
      </c>
      <c r="AD4" s="49">
        <v>1</v>
      </c>
      <c r="AE4" s="59">
        <v>1</v>
      </c>
      <c r="AF4" s="63">
        <v>-2</v>
      </c>
    </row>
    <row r="5" spans="1:32" ht="12">
      <c r="A5" s="63">
        <v>-1.5</v>
      </c>
      <c r="B5" s="67">
        <v>19</v>
      </c>
      <c r="C5" s="50">
        <v>17</v>
      </c>
      <c r="D5" s="38">
        <v>14</v>
      </c>
      <c r="E5" s="38">
        <v>10</v>
      </c>
      <c r="F5" s="38">
        <v>7</v>
      </c>
      <c r="G5" s="38">
        <v>4</v>
      </c>
      <c r="H5" s="38">
        <v>3</v>
      </c>
      <c r="I5" s="38">
        <v>2</v>
      </c>
      <c r="J5" s="38">
        <v>2</v>
      </c>
      <c r="K5" s="38">
        <v>1</v>
      </c>
      <c r="L5" s="38">
        <v>1</v>
      </c>
      <c r="M5" s="38">
        <v>1</v>
      </c>
      <c r="N5" s="38">
        <v>1</v>
      </c>
      <c r="O5" s="38">
        <v>1</v>
      </c>
      <c r="P5" s="38">
        <v>1</v>
      </c>
      <c r="Q5" s="38">
        <v>1</v>
      </c>
      <c r="R5" s="38">
        <v>1</v>
      </c>
      <c r="S5" s="38">
        <v>1</v>
      </c>
      <c r="T5" s="38">
        <v>1</v>
      </c>
      <c r="U5" s="38">
        <v>1</v>
      </c>
      <c r="V5" s="38">
        <v>1</v>
      </c>
      <c r="W5" s="38">
        <v>1</v>
      </c>
      <c r="X5" s="38">
        <v>1</v>
      </c>
      <c r="Y5" s="38">
        <v>1</v>
      </c>
      <c r="Z5" s="38">
        <v>1</v>
      </c>
      <c r="AA5" s="38">
        <v>1</v>
      </c>
      <c r="AB5" s="38">
        <v>1</v>
      </c>
      <c r="AC5" s="38">
        <v>1</v>
      </c>
      <c r="AD5" s="38">
        <v>1</v>
      </c>
      <c r="AE5" s="60">
        <v>1</v>
      </c>
      <c r="AF5" s="63">
        <v>-1.5</v>
      </c>
    </row>
    <row r="6" spans="1:32" ht="12">
      <c r="A6" s="63">
        <v>-1</v>
      </c>
      <c r="B6" s="67">
        <v>19</v>
      </c>
      <c r="C6" s="50">
        <v>19</v>
      </c>
      <c r="D6" s="38">
        <v>17</v>
      </c>
      <c r="E6" s="38">
        <v>13</v>
      </c>
      <c r="F6" s="38">
        <v>10</v>
      </c>
      <c r="G6" s="38">
        <v>7</v>
      </c>
      <c r="H6" s="38">
        <v>5</v>
      </c>
      <c r="I6" s="38">
        <v>4</v>
      </c>
      <c r="J6" s="38">
        <v>3</v>
      </c>
      <c r="K6" s="38">
        <v>3</v>
      </c>
      <c r="L6" s="38">
        <v>2</v>
      </c>
      <c r="M6" s="38">
        <v>2</v>
      </c>
      <c r="N6" s="38">
        <v>1</v>
      </c>
      <c r="O6" s="38">
        <v>1</v>
      </c>
      <c r="P6" s="38">
        <v>1</v>
      </c>
      <c r="Q6" s="38">
        <v>1</v>
      </c>
      <c r="R6" s="38">
        <v>1</v>
      </c>
      <c r="S6" s="38">
        <v>1</v>
      </c>
      <c r="T6" s="38">
        <v>1</v>
      </c>
      <c r="U6" s="38">
        <v>1</v>
      </c>
      <c r="V6" s="38">
        <v>1</v>
      </c>
      <c r="W6" s="38">
        <v>1</v>
      </c>
      <c r="X6" s="38">
        <v>1</v>
      </c>
      <c r="Y6" s="38">
        <v>1</v>
      </c>
      <c r="Z6" s="38">
        <v>1</v>
      </c>
      <c r="AA6" s="38">
        <v>1</v>
      </c>
      <c r="AB6" s="38">
        <v>1</v>
      </c>
      <c r="AC6" s="38">
        <v>1</v>
      </c>
      <c r="AD6" s="38">
        <v>1</v>
      </c>
      <c r="AE6" s="60">
        <v>1</v>
      </c>
      <c r="AF6" s="63">
        <v>-1</v>
      </c>
    </row>
    <row r="7" spans="1:32" ht="12">
      <c r="A7" s="63">
        <v>-0.5</v>
      </c>
      <c r="B7" s="67">
        <v>19</v>
      </c>
      <c r="C7" s="50">
        <v>19</v>
      </c>
      <c r="D7" s="38">
        <v>18</v>
      </c>
      <c r="E7" s="38">
        <v>16</v>
      </c>
      <c r="F7" s="38">
        <v>13</v>
      </c>
      <c r="G7" s="38">
        <v>10</v>
      </c>
      <c r="H7" s="38">
        <v>8</v>
      </c>
      <c r="I7" s="38">
        <v>7</v>
      </c>
      <c r="J7" s="38">
        <v>6</v>
      </c>
      <c r="K7" s="38">
        <v>5</v>
      </c>
      <c r="L7" s="38">
        <v>4</v>
      </c>
      <c r="M7" s="38">
        <v>3</v>
      </c>
      <c r="N7" s="38">
        <v>3</v>
      </c>
      <c r="O7" s="38">
        <v>2</v>
      </c>
      <c r="P7" s="38">
        <v>2</v>
      </c>
      <c r="Q7" s="38">
        <v>1</v>
      </c>
      <c r="R7" s="38">
        <v>1</v>
      </c>
      <c r="S7" s="38">
        <v>1</v>
      </c>
      <c r="T7" s="38">
        <v>1</v>
      </c>
      <c r="U7" s="38">
        <v>1</v>
      </c>
      <c r="V7" s="38">
        <v>1</v>
      </c>
      <c r="W7" s="38">
        <v>1</v>
      </c>
      <c r="X7" s="38">
        <v>1</v>
      </c>
      <c r="Y7" s="38">
        <v>1</v>
      </c>
      <c r="Z7" s="38">
        <v>1</v>
      </c>
      <c r="AA7" s="38">
        <v>1</v>
      </c>
      <c r="AB7" s="38">
        <v>1</v>
      </c>
      <c r="AC7" s="38">
        <v>1</v>
      </c>
      <c r="AD7" s="38">
        <v>1</v>
      </c>
      <c r="AE7" s="60">
        <v>1</v>
      </c>
      <c r="AF7" s="63">
        <v>-0.5</v>
      </c>
    </row>
    <row r="8" spans="1:32" ht="12">
      <c r="A8" s="63">
        <v>0</v>
      </c>
      <c r="B8" s="67">
        <v>19</v>
      </c>
      <c r="C8" s="50">
        <v>19</v>
      </c>
      <c r="D8" s="38">
        <v>19</v>
      </c>
      <c r="E8" s="38">
        <v>17</v>
      </c>
      <c r="F8" s="38">
        <v>15</v>
      </c>
      <c r="G8" s="38">
        <v>12</v>
      </c>
      <c r="H8" s="38">
        <v>10</v>
      </c>
      <c r="I8" s="38">
        <v>9</v>
      </c>
      <c r="J8" s="38">
        <v>8</v>
      </c>
      <c r="K8" s="38">
        <v>7</v>
      </c>
      <c r="L8" s="38">
        <v>6</v>
      </c>
      <c r="M8" s="38">
        <v>5</v>
      </c>
      <c r="N8" s="38">
        <v>4</v>
      </c>
      <c r="O8" s="38">
        <v>3</v>
      </c>
      <c r="P8" s="38">
        <v>3</v>
      </c>
      <c r="Q8" s="38">
        <v>2</v>
      </c>
      <c r="R8" s="38">
        <v>2</v>
      </c>
      <c r="S8" s="38">
        <v>1</v>
      </c>
      <c r="T8" s="38">
        <v>1</v>
      </c>
      <c r="U8" s="38">
        <v>1</v>
      </c>
      <c r="V8" s="38">
        <v>1</v>
      </c>
      <c r="W8" s="38">
        <v>1</v>
      </c>
      <c r="X8" s="38">
        <v>1</v>
      </c>
      <c r="Y8" s="38">
        <v>1</v>
      </c>
      <c r="Z8" s="38">
        <v>1</v>
      </c>
      <c r="AA8" s="38">
        <v>1</v>
      </c>
      <c r="AB8" s="38">
        <v>1</v>
      </c>
      <c r="AC8" s="38">
        <v>1</v>
      </c>
      <c r="AD8" s="38">
        <v>1</v>
      </c>
      <c r="AE8" s="60">
        <v>1</v>
      </c>
      <c r="AF8" s="63">
        <v>0</v>
      </c>
    </row>
    <row r="9" spans="1:32" ht="12">
      <c r="A9" s="63">
        <v>0.5</v>
      </c>
      <c r="B9" s="67">
        <v>19</v>
      </c>
      <c r="C9" s="50">
        <v>19</v>
      </c>
      <c r="D9" s="38">
        <v>19</v>
      </c>
      <c r="E9" s="38">
        <v>1</v>
      </c>
      <c r="F9" s="38">
        <v>16</v>
      </c>
      <c r="G9" s="38">
        <v>13</v>
      </c>
      <c r="H9" s="38">
        <v>11</v>
      </c>
      <c r="I9" s="38">
        <v>10</v>
      </c>
      <c r="J9" s="38">
        <v>9</v>
      </c>
      <c r="K9" s="38">
        <v>8</v>
      </c>
      <c r="L9" s="38">
        <v>7</v>
      </c>
      <c r="M9" s="38">
        <v>6</v>
      </c>
      <c r="N9" s="38">
        <v>5</v>
      </c>
      <c r="O9" s="38">
        <v>4</v>
      </c>
      <c r="P9" s="38">
        <v>4</v>
      </c>
      <c r="Q9" s="38">
        <v>3</v>
      </c>
      <c r="R9" s="38">
        <v>2</v>
      </c>
      <c r="S9" s="38">
        <v>2</v>
      </c>
      <c r="T9" s="38">
        <v>1</v>
      </c>
      <c r="U9" s="38">
        <v>1</v>
      </c>
      <c r="V9" s="38">
        <v>1</v>
      </c>
      <c r="W9" s="38">
        <v>1</v>
      </c>
      <c r="X9" s="38">
        <v>1</v>
      </c>
      <c r="Y9" s="38">
        <v>1</v>
      </c>
      <c r="Z9" s="38">
        <v>1</v>
      </c>
      <c r="AA9" s="38">
        <v>1</v>
      </c>
      <c r="AB9" s="38">
        <v>1</v>
      </c>
      <c r="AC9" s="38">
        <v>1</v>
      </c>
      <c r="AD9" s="38">
        <v>1</v>
      </c>
      <c r="AE9" s="60">
        <v>1</v>
      </c>
      <c r="AF9" s="63">
        <v>0.5</v>
      </c>
    </row>
    <row r="10" spans="1:32" ht="12">
      <c r="A10" s="63">
        <v>1</v>
      </c>
      <c r="B10" s="67">
        <v>19</v>
      </c>
      <c r="C10" s="50">
        <v>19</v>
      </c>
      <c r="D10" s="38">
        <v>19</v>
      </c>
      <c r="E10" s="38">
        <v>18</v>
      </c>
      <c r="F10" s="38">
        <v>17</v>
      </c>
      <c r="G10" s="38">
        <v>14</v>
      </c>
      <c r="H10" s="38">
        <v>12</v>
      </c>
      <c r="I10" s="38">
        <v>11</v>
      </c>
      <c r="J10" s="38">
        <v>10</v>
      </c>
      <c r="K10" s="38">
        <v>9</v>
      </c>
      <c r="L10" s="38">
        <v>8</v>
      </c>
      <c r="M10" s="38">
        <v>7</v>
      </c>
      <c r="N10" s="38">
        <v>6</v>
      </c>
      <c r="O10" s="38">
        <v>5</v>
      </c>
      <c r="P10" s="38">
        <v>5</v>
      </c>
      <c r="Q10" s="38">
        <v>3</v>
      </c>
      <c r="R10" s="38">
        <v>3</v>
      </c>
      <c r="S10" s="38">
        <v>2</v>
      </c>
      <c r="T10" s="38">
        <v>2</v>
      </c>
      <c r="U10" s="38">
        <v>1</v>
      </c>
      <c r="V10" s="38">
        <v>1</v>
      </c>
      <c r="W10" s="38">
        <v>1</v>
      </c>
      <c r="X10" s="38">
        <v>1</v>
      </c>
      <c r="Y10" s="38">
        <v>1</v>
      </c>
      <c r="Z10" s="38">
        <v>1</v>
      </c>
      <c r="AA10" s="38">
        <v>1</v>
      </c>
      <c r="AB10" s="38">
        <v>1</v>
      </c>
      <c r="AC10" s="38">
        <v>1</v>
      </c>
      <c r="AD10" s="38">
        <v>1</v>
      </c>
      <c r="AE10" s="60">
        <v>1</v>
      </c>
      <c r="AF10" s="63">
        <v>1</v>
      </c>
    </row>
    <row r="11" spans="1:32" ht="12">
      <c r="A11" s="63">
        <v>1.5</v>
      </c>
      <c r="B11" s="67">
        <v>19</v>
      </c>
      <c r="C11" s="50">
        <v>19</v>
      </c>
      <c r="D11" s="38">
        <v>19</v>
      </c>
      <c r="E11" s="38">
        <v>19</v>
      </c>
      <c r="F11" s="38">
        <v>17</v>
      </c>
      <c r="G11" s="38">
        <v>15</v>
      </c>
      <c r="H11" s="38">
        <v>13</v>
      </c>
      <c r="I11" s="38">
        <v>12</v>
      </c>
      <c r="J11" s="38">
        <v>11</v>
      </c>
      <c r="K11" s="38">
        <v>10</v>
      </c>
      <c r="L11" s="38">
        <v>9</v>
      </c>
      <c r="M11" s="38">
        <v>8</v>
      </c>
      <c r="N11" s="38">
        <v>7</v>
      </c>
      <c r="O11" s="38">
        <v>6</v>
      </c>
      <c r="P11" s="38">
        <v>6</v>
      </c>
      <c r="Q11" s="38">
        <v>4</v>
      </c>
      <c r="R11" s="38">
        <v>3</v>
      </c>
      <c r="S11" s="38">
        <v>3</v>
      </c>
      <c r="T11" s="38">
        <v>2</v>
      </c>
      <c r="U11" s="38">
        <v>2</v>
      </c>
      <c r="V11" s="38">
        <v>1</v>
      </c>
      <c r="W11" s="38">
        <v>1</v>
      </c>
      <c r="X11" s="38">
        <v>1</v>
      </c>
      <c r="Y11" s="38">
        <v>1</v>
      </c>
      <c r="Z11" s="38">
        <v>1</v>
      </c>
      <c r="AA11" s="38">
        <v>1</v>
      </c>
      <c r="AB11" s="38">
        <v>1</v>
      </c>
      <c r="AC11" s="38">
        <v>1</v>
      </c>
      <c r="AD11" s="38">
        <v>1</v>
      </c>
      <c r="AE11" s="60">
        <v>1</v>
      </c>
      <c r="AF11" s="63">
        <v>1.5</v>
      </c>
    </row>
    <row r="12" spans="1:32" ht="12">
      <c r="A12" s="63">
        <v>2</v>
      </c>
      <c r="B12" s="67">
        <v>19</v>
      </c>
      <c r="C12" s="50">
        <v>19</v>
      </c>
      <c r="D12" s="38">
        <v>19</v>
      </c>
      <c r="E12" s="38">
        <v>19</v>
      </c>
      <c r="F12" s="38">
        <v>18</v>
      </c>
      <c r="G12" s="38">
        <v>16</v>
      </c>
      <c r="H12" s="38">
        <v>14</v>
      </c>
      <c r="I12" s="38">
        <v>13</v>
      </c>
      <c r="J12" s="38">
        <v>12</v>
      </c>
      <c r="K12" s="38">
        <v>11</v>
      </c>
      <c r="L12" s="38">
        <v>10</v>
      </c>
      <c r="M12" s="38">
        <v>9</v>
      </c>
      <c r="N12" s="38">
        <v>8</v>
      </c>
      <c r="O12" s="38">
        <v>7</v>
      </c>
      <c r="P12" s="38">
        <v>7</v>
      </c>
      <c r="Q12" s="38">
        <v>5</v>
      </c>
      <c r="R12" s="38">
        <v>4</v>
      </c>
      <c r="S12" s="38">
        <v>3</v>
      </c>
      <c r="T12" s="38">
        <v>3</v>
      </c>
      <c r="U12" s="38">
        <v>2</v>
      </c>
      <c r="V12" s="38">
        <v>2</v>
      </c>
      <c r="W12" s="38">
        <v>1</v>
      </c>
      <c r="X12" s="38">
        <v>1</v>
      </c>
      <c r="Y12" s="38">
        <v>1</v>
      </c>
      <c r="Z12" s="38">
        <v>1</v>
      </c>
      <c r="AA12" s="38">
        <v>1</v>
      </c>
      <c r="AB12" s="38">
        <v>1</v>
      </c>
      <c r="AC12" s="38">
        <v>1</v>
      </c>
      <c r="AD12" s="38">
        <v>1</v>
      </c>
      <c r="AE12" s="60">
        <v>1</v>
      </c>
      <c r="AF12" s="63">
        <v>2</v>
      </c>
    </row>
    <row r="13" spans="1:32" ht="12">
      <c r="A13" s="63">
        <v>2.5</v>
      </c>
      <c r="B13" s="67">
        <v>19</v>
      </c>
      <c r="C13" s="50">
        <v>19</v>
      </c>
      <c r="D13" s="38">
        <v>19</v>
      </c>
      <c r="E13" s="38">
        <v>19</v>
      </c>
      <c r="F13" s="38">
        <v>18</v>
      </c>
      <c r="G13" s="38">
        <v>17</v>
      </c>
      <c r="H13" s="38">
        <v>15</v>
      </c>
      <c r="I13" s="38">
        <v>14</v>
      </c>
      <c r="J13" s="38">
        <v>13</v>
      </c>
      <c r="K13" s="38">
        <v>12</v>
      </c>
      <c r="L13" s="38">
        <v>11</v>
      </c>
      <c r="M13" s="38">
        <v>10</v>
      </c>
      <c r="N13" s="38">
        <v>9</v>
      </c>
      <c r="O13" s="38">
        <v>8</v>
      </c>
      <c r="P13" s="38">
        <v>8</v>
      </c>
      <c r="Q13" s="38">
        <v>6</v>
      </c>
      <c r="R13" s="38">
        <v>5</v>
      </c>
      <c r="S13" s="38">
        <v>4</v>
      </c>
      <c r="T13" s="38">
        <v>3</v>
      </c>
      <c r="U13" s="38">
        <v>3</v>
      </c>
      <c r="V13" s="38">
        <v>2</v>
      </c>
      <c r="W13" s="38">
        <v>2</v>
      </c>
      <c r="X13" s="38">
        <v>1</v>
      </c>
      <c r="Y13" s="38">
        <v>1</v>
      </c>
      <c r="Z13" s="38">
        <v>1</v>
      </c>
      <c r="AA13" s="38">
        <v>1</v>
      </c>
      <c r="AB13" s="38">
        <v>1</v>
      </c>
      <c r="AC13" s="38">
        <v>1</v>
      </c>
      <c r="AD13" s="38">
        <v>1</v>
      </c>
      <c r="AE13" s="60">
        <v>1</v>
      </c>
      <c r="AF13" s="63">
        <v>2.5</v>
      </c>
    </row>
    <row r="14" spans="1:32" ht="12">
      <c r="A14" s="63">
        <v>3</v>
      </c>
      <c r="B14" s="67">
        <v>19</v>
      </c>
      <c r="C14" s="50">
        <v>19</v>
      </c>
      <c r="D14" s="38">
        <v>19</v>
      </c>
      <c r="E14" s="38">
        <v>19</v>
      </c>
      <c r="F14" s="38">
        <v>19</v>
      </c>
      <c r="G14" s="38">
        <v>17</v>
      </c>
      <c r="H14" s="38">
        <v>16</v>
      </c>
      <c r="I14" s="38">
        <v>15</v>
      </c>
      <c r="J14" s="38">
        <v>14</v>
      </c>
      <c r="K14" s="38">
        <v>13</v>
      </c>
      <c r="L14" s="38">
        <v>12</v>
      </c>
      <c r="M14" s="38">
        <v>11</v>
      </c>
      <c r="N14" s="38">
        <v>10</v>
      </c>
      <c r="O14" s="38">
        <v>9</v>
      </c>
      <c r="P14" s="38">
        <v>9</v>
      </c>
      <c r="Q14" s="38">
        <v>7</v>
      </c>
      <c r="R14" s="38">
        <v>6</v>
      </c>
      <c r="S14" s="38">
        <v>5</v>
      </c>
      <c r="T14" s="38">
        <v>4</v>
      </c>
      <c r="U14" s="38">
        <v>3</v>
      </c>
      <c r="V14" s="38">
        <v>3</v>
      </c>
      <c r="W14" s="38">
        <v>2</v>
      </c>
      <c r="X14" s="38">
        <v>2</v>
      </c>
      <c r="Y14" s="38">
        <v>1</v>
      </c>
      <c r="Z14" s="38">
        <v>1</v>
      </c>
      <c r="AA14" s="38">
        <v>1</v>
      </c>
      <c r="AB14" s="38">
        <v>1</v>
      </c>
      <c r="AC14" s="38">
        <v>1</v>
      </c>
      <c r="AD14" s="38">
        <v>1</v>
      </c>
      <c r="AE14" s="60">
        <v>1</v>
      </c>
      <c r="AF14" s="63">
        <v>3</v>
      </c>
    </row>
    <row r="15" spans="1:32" ht="12">
      <c r="A15" s="63">
        <v>3.5</v>
      </c>
      <c r="B15" s="67">
        <v>19</v>
      </c>
      <c r="C15" s="50">
        <v>19</v>
      </c>
      <c r="D15" s="38">
        <v>19</v>
      </c>
      <c r="E15" s="38">
        <v>19</v>
      </c>
      <c r="F15" s="38">
        <v>19</v>
      </c>
      <c r="G15" s="38">
        <v>18</v>
      </c>
      <c r="H15" s="38">
        <v>17</v>
      </c>
      <c r="I15" s="38">
        <v>16</v>
      </c>
      <c r="J15" s="38">
        <v>15</v>
      </c>
      <c r="K15" s="38">
        <v>14</v>
      </c>
      <c r="L15" s="38">
        <v>13</v>
      </c>
      <c r="M15" s="38">
        <v>12</v>
      </c>
      <c r="N15" s="38">
        <v>11</v>
      </c>
      <c r="O15" s="38">
        <v>10</v>
      </c>
      <c r="P15" s="38">
        <v>10</v>
      </c>
      <c r="Q15" s="38">
        <v>8</v>
      </c>
      <c r="R15" s="38">
        <v>7</v>
      </c>
      <c r="S15" s="38">
        <v>6</v>
      </c>
      <c r="T15" s="38">
        <v>5</v>
      </c>
      <c r="U15" s="38">
        <v>4</v>
      </c>
      <c r="V15" s="38">
        <v>3</v>
      </c>
      <c r="W15" s="38">
        <v>3</v>
      </c>
      <c r="X15" s="38">
        <v>2</v>
      </c>
      <c r="Y15" s="38">
        <v>2</v>
      </c>
      <c r="Z15" s="38">
        <v>1</v>
      </c>
      <c r="AA15" s="38">
        <v>1</v>
      </c>
      <c r="AB15" s="38">
        <v>1</v>
      </c>
      <c r="AC15" s="38">
        <v>1</v>
      </c>
      <c r="AD15" s="38">
        <v>1</v>
      </c>
      <c r="AE15" s="60">
        <v>1</v>
      </c>
      <c r="AF15" s="63">
        <v>3.5</v>
      </c>
    </row>
    <row r="16" spans="1:32" ht="12">
      <c r="A16" s="63">
        <v>4</v>
      </c>
      <c r="B16" s="67">
        <v>19</v>
      </c>
      <c r="C16" s="50">
        <v>19</v>
      </c>
      <c r="D16" s="38">
        <v>19</v>
      </c>
      <c r="E16" s="38">
        <v>19</v>
      </c>
      <c r="F16" s="38">
        <v>19</v>
      </c>
      <c r="G16" s="38">
        <v>18</v>
      </c>
      <c r="H16" s="38">
        <v>17</v>
      </c>
      <c r="I16" s="38">
        <v>17</v>
      </c>
      <c r="J16" s="38">
        <v>16</v>
      </c>
      <c r="K16" s="38">
        <v>15</v>
      </c>
      <c r="L16" s="38">
        <v>14</v>
      </c>
      <c r="M16" s="38">
        <v>13</v>
      </c>
      <c r="N16" s="38">
        <v>12</v>
      </c>
      <c r="O16" s="38">
        <v>11</v>
      </c>
      <c r="P16" s="38">
        <v>11</v>
      </c>
      <c r="Q16" s="38">
        <v>9</v>
      </c>
      <c r="R16" s="38">
        <v>8</v>
      </c>
      <c r="S16" s="38">
        <v>7</v>
      </c>
      <c r="T16" s="38">
        <v>6</v>
      </c>
      <c r="U16" s="38">
        <v>5</v>
      </c>
      <c r="V16" s="38">
        <v>4</v>
      </c>
      <c r="W16" s="38">
        <v>3</v>
      </c>
      <c r="X16" s="38">
        <v>3</v>
      </c>
      <c r="Y16" s="38">
        <v>2</v>
      </c>
      <c r="Z16" s="38">
        <v>2</v>
      </c>
      <c r="AA16" s="38">
        <v>1</v>
      </c>
      <c r="AB16" s="38">
        <v>1</v>
      </c>
      <c r="AC16" s="38">
        <v>1</v>
      </c>
      <c r="AD16" s="38">
        <v>1</v>
      </c>
      <c r="AE16" s="60">
        <v>1</v>
      </c>
      <c r="AF16" s="63">
        <v>4</v>
      </c>
    </row>
    <row r="17" spans="1:32" ht="12">
      <c r="A17" s="63">
        <v>4.5</v>
      </c>
      <c r="B17" s="67">
        <v>19</v>
      </c>
      <c r="C17" s="50">
        <v>19</v>
      </c>
      <c r="D17" s="38">
        <v>19</v>
      </c>
      <c r="E17" s="38">
        <v>19</v>
      </c>
      <c r="F17" s="38">
        <v>19</v>
      </c>
      <c r="G17" s="38">
        <v>19</v>
      </c>
      <c r="H17" s="38">
        <v>18</v>
      </c>
      <c r="I17" s="38">
        <v>17</v>
      </c>
      <c r="J17" s="38">
        <v>17</v>
      </c>
      <c r="K17" s="38">
        <v>16</v>
      </c>
      <c r="L17" s="38">
        <v>15</v>
      </c>
      <c r="M17" s="38">
        <v>14</v>
      </c>
      <c r="N17" s="38">
        <v>13</v>
      </c>
      <c r="O17" s="38">
        <v>12</v>
      </c>
      <c r="P17" s="38">
        <v>12</v>
      </c>
      <c r="Q17" s="38">
        <v>10</v>
      </c>
      <c r="R17" s="38">
        <v>9</v>
      </c>
      <c r="S17" s="38">
        <v>8</v>
      </c>
      <c r="T17" s="38">
        <v>7</v>
      </c>
      <c r="U17" s="38">
        <v>6</v>
      </c>
      <c r="V17" s="38">
        <v>5</v>
      </c>
      <c r="W17" s="38">
        <v>4</v>
      </c>
      <c r="X17" s="38">
        <v>3</v>
      </c>
      <c r="Y17" s="38">
        <v>3</v>
      </c>
      <c r="Z17" s="38">
        <v>2</v>
      </c>
      <c r="AA17" s="38">
        <v>2</v>
      </c>
      <c r="AB17" s="38">
        <v>1</v>
      </c>
      <c r="AC17" s="38">
        <v>1</v>
      </c>
      <c r="AD17" s="38">
        <v>1</v>
      </c>
      <c r="AE17" s="60">
        <v>1</v>
      </c>
      <c r="AF17" s="63">
        <v>4.5</v>
      </c>
    </row>
    <row r="18" spans="1:32" ht="12">
      <c r="A18" s="63">
        <v>5</v>
      </c>
      <c r="B18" s="67">
        <v>19</v>
      </c>
      <c r="C18" s="50">
        <v>19</v>
      </c>
      <c r="D18" s="38">
        <v>19</v>
      </c>
      <c r="E18" s="38">
        <v>19</v>
      </c>
      <c r="F18" s="38">
        <v>19</v>
      </c>
      <c r="G18" s="38">
        <v>19</v>
      </c>
      <c r="H18" s="38">
        <v>18</v>
      </c>
      <c r="I18" s="38">
        <v>18</v>
      </c>
      <c r="J18" s="38">
        <v>17</v>
      </c>
      <c r="K18" s="38">
        <v>17</v>
      </c>
      <c r="L18" s="38">
        <v>16</v>
      </c>
      <c r="M18" s="38">
        <v>15</v>
      </c>
      <c r="N18" s="38">
        <v>14</v>
      </c>
      <c r="O18" s="38">
        <v>13</v>
      </c>
      <c r="P18" s="38">
        <v>13</v>
      </c>
      <c r="Q18" s="38">
        <v>11</v>
      </c>
      <c r="R18" s="38">
        <v>10</v>
      </c>
      <c r="S18" s="38">
        <v>9</v>
      </c>
      <c r="T18" s="38">
        <v>8</v>
      </c>
      <c r="U18" s="38">
        <v>7</v>
      </c>
      <c r="V18" s="38">
        <v>6</v>
      </c>
      <c r="W18" s="38">
        <v>5</v>
      </c>
      <c r="X18" s="38">
        <v>4</v>
      </c>
      <c r="Y18" s="38">
        <v>3</v>
      </c>
      <c r="Z18" s="38">
        <v>3</v>
      </c>
      <c r="AA18" s="38">
        <v>2</v>
      </c>
      <c r="AB18" s="38">
        <v>2</v>
      </c>
      <c r="AC18" s="38">
        <v>1</v>
      </c>
      <c r="AD18" s="38">
        <v>1</v>
      </c>
      <c r="AE18" s="60">
        <v>1</v>
      </c>
      <c r="AF18" s="63">
        <v>5</v>
      </c>
    </row>
    <row r="19" spans="1:32" ht="12">
      <c r="A19" s="63">
        <v>6</v>
      </c>
      <c r="B19" s="67">
        <v>19</v>
      </c>
      <c r="C19" s="50">
        <v>19</v>
      </c>
      <c r="D19" s="38">
        <v>19</v>
      </c>
      <c r="E19" s="38">
        <v>19</v>
      </c>
      <c r="F19" s="38">
        <v>19</v>
      </c>
      <c r="G19" s="38">
        <v>19</v>
      </c>
      <c r="H19" s="38">
        <v>19</v>
      </c>
      <c r="I19" s="38">
        <v>18</v>
      </c>
      <c r="J19" s="38">
        <v>18</v>
      </c>
      <c r="K19" s="38">
        <v>17</v>
      </c>
      <c r="L19" s="38">
        <v>17</v>
      </c>
      <c r="M19" s="38">
        <v>16</v>
      </c>
      <c r="N19" s="38">
        <v>15</v>
      </c>
      <c r="O19" s="38">
        <v>14</v>
      </c>
      <c r="P19" s="38">
        <v>14</v>
      </c>
      <c r="Q19" s="38">
        <v>12</v>
      </c>
      <c r="R19" s="38">
        <v>11</v>
      </c>
      <c r="S19" s="38">
        <v>10</v>
      </c>
      <c r="T19" s="38">
        <v>9</v>
      </c>
      <c r="U19" s="38">
        <v>8</v>
      </c>
      <c r="V19" s="38">
        <v>7</v>
      </c>
      <c r="W19" s="38">
        <v>6</v>
      </c>
      <c r="X19" s="38">
        <v>5</v>
      </c>
      <c r="Y19" s="38">
        <v>4</v>
      </c>
      <c r="Z19" s="38">
        <v>3</v>
      </c>
      <c r="AA19" s="38">
        <v>3</v>
      </c>
      <c r="AB19" s="38">
        <v>2</v>
      </c>
      <c r="AC19" s="38">
        <v>2</v>
      </c>
      <c r="AD19" s="38">
        <v>1</v>
      </c>
      <c r="AE19" s="60">
        <v>1</v>
      </c>
      <c r="AF19" s="63">
        <v>6</v>
      </c>
    </row>
    <row r="20" spans="1:32" ht="12">
      <c r="A20" s="63">
        <v>7</v>
      </c>
      <c r="B20" s="67">
        <v>19</v>
      </c>
      <c r="C20" s="50">
        <v>19</v>
      </c>
      <c r="D20" s="38">
        <v>19</v>
      </c>
      <c r="E20" s="38">
        <v>19</v>
      </c>
      <c r="F20" s="38">
        <v>19</v>
      </c>
      <c r="G20" s="38">
        <v>19</v>
      </c>
      <c r="H20" s="38">
        <v>19</v>
      </c>
      <c r="I20" s="38">
        <v>19</v>
      </c>
      <c r="J20" s="38">
        <v>18</v>
      </c>
      <c r="K20" s="38">
        <v>18</v>
      </c>
      <c r="L20" s="38">
        <v>17</v>
      </c>
      <c r="M20" s="38">
        <v>17</v>
      </c>
      <c r="N20" s="38">
        <v>16</v>
      </c>
      <c r="O20" s="38">
        <v>15</v>
      </c>
      <c r="P20" s="38">
        <v>15</v>
      </c>
      <c r="Q20" s="38">
        <v>13</v>
      </c>
      <c r="R20" s="38">
        <v>12</v>
      </c>
      <c r="S20" s="38">
        <v>11</v>
      </c>
      <c r="T20" s="38">
        <v>10</v>
      </c>
      <c r="U20" s="38">
        <v>9</v>
      </c>
      <c r="V20" s="38">
        <v>8</v>
      </c>
      <c r="W20" s="38">
        <v>7</v>
      </c>
      <c r="X20" s="38">
        <v>6</v>
      </c>
      <c r="Y20" s="38">
        <v>5</v>
      </c>
      <c r="Z20" s="38">
        <v>4</v>
      </c>
      <c r="AA20" s="38">
        <v>3</v>
      </c>
      <c r="AB20" s="38">
        <v>3</v>
      </c>
      <c r="AC20" s="38">
        <v>2</v>
      </c>
      <c r="AD20" s="38">
        <v>2</v>
      </c>
      <c r="AE20" s="60">
        <v>1</v>
      </c>
      <c r="AF20" s="63">
        <v>7</v>
      </c>
    </row>
    <row r="21" spans="1:32" ht="12">
      <c r="A21" s="63">
        <v>8</v>
      </c>
      <c r="B21" s="67">
        <v>19</v>
      </c>
      <c r="C21" s="50">
        <v>19</v>
      </c>
      <c r="D21" s="38">
        <v>19</v>
      </c>
      <c r="E21" s="38">
        <v>19</v>
      </c>
      <c r="F21" s="38">
        <v>19</v>
      </c>
      <c r="G21" s="38">
        <v>19</v>
      </c>
      <c r="H21" s="38">
        <v>19</v>
      </c>
      <c r="I21" s="38">
        <v>19</v>
      </c>
      <c r="J21" s="38">
        <v>19</v>
      </c>
      <c r="K21" s="38">
        <v>18</v>
      </c>
      <c r="L21" s="38">
        <v>18</v>
      </c>
      <c r="M21" s="38">
        <v>17</v>
      </c>
      <c r="N21" s="38">
        <v>17</v>
      </c>
      <c r="O21" s="38">
        <v>16</v>
      </c>
      <c r="P21" s="38">
        <v>16</v>
      </c>
      <c r="Q21" s="38">
        <v>14</v>
      </c>
      <c r="R21" s="38">
        <v>13</v>
      </c>
      <c r="S21" s="38">
        <v>12</v>
      </c>
      <c r="T21" s="38">
        <v>11</v>
      </c>
      <c r="U21" s="38">
        <v>10</v>
      </c>
      <c r="V21" s="38">
        <v>9</v>
      </c>
      <c r="W21" s="38">
        <v>8</v>
      </c>
      <c r="X21" s="38">
        <v>7</v>
      </c>
      <c r="Y21" s="38">
        <v>6</v>
      </c>
      <c r="Z21" s="38">
        <v>5</v>
      </c>
      <c r="AA21" s="38">
        <v>4</v>
      </c>
      <c r="AB21" s="38">
        <v>3</v>
      </c>
      <c r="AC21" s="38">
        <v>3</v>
      </c>
      <c r="AD21" s="38">
        <v>2</v>
      </c>
      <c r="AE21" s="60">
        <v>2</v>
      </c>
      <c r="AF21" s="63">
        <v>8</v>
      </c>
    </row>
    <row r="22" spans="1:32" ht="12">
      <c r="A22" s="63">
        <v>9</v>
      </c>
      <c r="B22" s="67">
        <v>19</v>
      </c>
      <c r="C22" s="50">
        <v>19</v>
      </c>
      <c r="D22" s="38">
        <v>19</v>
      </c>
      <c r="E22" s="38">
        <v>19</v>
      </c>
      <c r="F22" s="38">
        <v>19</v>
      </c>
      <c r="G22" s="38">
        <v>19</v>
      </c>
      <c r="H22" s="38">
        <v>19</v>
      </c>
      <c r="I22" s="38">
        <v>19</v>
      </c>
      <c r="J22" s="38">
        <v>19</v>
      </c>
      <c r="K22" s="38">
        <v>19</v>
      </c>
      <c r="L22" s="38">
        <v>18</v>
      </c>
      <c r="M22" s="38">
        <v>18</v>
      </c>
      <c r="N22" s="38">
        <v>17</v>
      </c>
      <c r="O22" s="38">
        <v>17</v>
      </c>
      <c r="P22" s="38">
        <v>17</v>
      </c>
      <c r="Q22" s="38">
        <v>15</v>
      </c>
      <c r="R22" s="38">
        <v>14</v>
      </c>
      <c r="S22" s="38">
        <v>13</v>
      </c>
      <c r="T22" s="38">
        <v>12</v>
      </c>
      <c r="U22" s="38">
        <v>11</v>
      </c>
      <c r="V22" s="38">
        <v>10</v>
      </c>
      <c r="W22" s="38">
        <v>9</v>
      </c>
      <c r="X22" s="38">
        <v>8</v>
      </c>
      <c r="Y22" s="38">
        <v>7</v>
      </c>
      <c r="Z22" s="38">
        <v>6</v>
      </c>
      <c r="AA22" s="38">
        <v>5</v>
      </c>
      <c r="AB22" s="38">
        <v>4</v>
      </c>
      <c r="AC22" s="38">
        <v>3</v>
      </c>
      <c r="AD22" s="38">
        <v>3</v>
      </c>
      <c r="AE22" s="60">
        <v>2</v>
      </c>
      <c r="AF22" s="63">
        <v>9</v>
      </c>
    </row>
    <row r="23" spans="1:32" ht="12">
      <c r="A23" s="63">
        <v>10</v>
      </c>
      <c r="B23" s="67">
        <v>19</v>
      </c>
      <c r="C23" s="50">
        <v>19</v>
      </c>
      <c r="D23" s="38">
        <v>19</v>
      </c>
      <c r="E23" s="38">
        <v>19</v>
      </c>
      <c r="F23" s="38">
        <v>19</v>
      </c>
      <c r="G23" s="38">
        <v>19</v>
      </c>
      <c r="H23" s="38">
        <v>19</v>
      </c>
      <c r="I23" s="38">
        <v>19</v>
      </c>
      <c r="J23" s="38">
        <v>19</v>
      </c>
      <c r="K23" s="38">
        <v>19</v>
      </c>
      <c r="L23" s="38">
        <v>19</v>
      </c>
      <c r="M23" s="38">
        <v>18</v>
      </c>
      <c r="N23" s="38">
        <v>18</v>
      </c>
      <c r="O23" s="38">
        <v>17</v>
      </c>
      <c r="P23" s="38">
        <v>17</v>
      </c>
      <c r="Q23" s="38">
        <v>16</v>
      </c>
      <c r="R23" s="38">
        <v>15</v>
      </c>
      <c r="S23" s="38">
        <v>14</v>
      </c>
      <c r="T23" s="38">
        <v>13</v>
      </c>
      <c r="U23" s="38">
        <v>12</v>
      </c>
      <c r="V23" s="38">
        <v>11</v>
      </c>
      <c r="W23" s="38">
        <v>10</v>
      </c>
      <c r="X23" s="38">
        <v>9</v>
      </c>
      <c r="Y23" s="38">
        <v>8</v>
      </c>
      <c r="Z23" s="38">
        <v>7</v>
      </c>
      <c r="AA23" s="38">
        <v>6</v>
      </c>
      <c r="AB23" s="38">
        <v>5</v>
      </c>
      <c r="AC23" s="38">
        <v>4</v>
      </c>
      <c r="AD23" s="38">
        <v>3</v>
      </c>
      <c r="AE23" s="60">
        <v>3</v>
      </c>
      <c r="AF23" s="63">
        <v>10</v>
      </c>
    </row>
    <row r="24" spans="1:32" ht="12">
      <c r="A24" s="63">
        <v>11</v>
      </c>
      <c r="B24" s="67">
        <v>19</v>
      </c>
      <c r="C24" s="50">
        <v>19</v>
      </c>
      <c r="D24" s="38">
        <v>19</v>
      </c>
      <c r="E24" s="38">
        <v>19</v>
      </c>
      <c r="F24" s="38">
        <v>19</v>
      </c>
      <c r="G24" s="38">
        <v>19</v>
      </c>
      <c r="H24" s="38">
        <v>19</v>
      </c>
      <c r="I24" s="38">
        <v>19</v>
      </c>
      <c r="J24" s="38">
        <v>19</v>
      </c>
      <c r="K24" s="38">
        <v>19</v>
      </c>
      <c r="L24" s="38">
        <v>19</v>
      </c>
      <c r="M24" s="38">
        <v>19</v>
      </c>
      <c r="N24" s="38">
        <v>18</v>
      </c>
      <c r="O24" s="38">
        <v>18</v>
      </c>
      <c r="P24" s="38">
        <v>18</v>
      </c>
      <c r="Q24" s="38">
        <v>17</v>
      </c>
      <c r="R24" s="38">
        <v>16</v>
      </c>
      <c r="S24" s="38">
        <v>15</v>
      </c>
      <c r="T24" s="38">
        <v>14</v>
      </c>
      <c r="U24" s="38">
        <v>13</v>
      </c>
      <c r="V24" s="38">
        <v>12</v>
      </c>
      <c r="W24" s="38">
        <v>11</v>
      </c>
      <c r="X24" s="38">
        <v>10</v>
      </c>
      <c r="Y24" s="38">
        <v>9</v>
      </c>
      <c r="Z24" s="38">
        <v>8</v>
      </c>
      <c r="AA24" s="49">
        <v>7</v>
      </c>
      <c r="AB24" s="38">
        <v>6</v>
      </c>
      <c r="AC24" s="38">
        <v>5</v>
      </c>
      <c r="AD24" s="38">
        <v>4</v>
      </c>
      <c r="AE24" s="60">
        <v>3</v>
      </c>
      <c r="AF24" s="63">
        <v>11</v>
      </c>
    </row>
    <row r="25" spans="1:32" ht="12">
      <c r="A25" s="63">
        <v>12</v>
      </c>
      <c r="B25" s="67">
        <v>19</v>
      </c>
      <c r="C25" s="50">
        <v>19</v>
      </c>
      <c r="D25" s="38">
        <v>19</v>
      </c>
      <c r="E25" s="38">
        <v>19</v>
      </c>
      <c r="F25" s="38">
        <v>19</v>
      </c>
      <c r="G25" s="38">
        <v>19</v>
      </c>
      <c r="H25" s="38">
        <v>19</v>
      </c>
      <c r="I25" s="38">
        <v>19</v>
      </c>
      <c r="J25" s="38">
        <v>19</v>
      </c>
      <c r="K25" s="38">
        <v>19</v>
      </c>
      <c r="L25" s="38">
        <v>19</v>
      </c>
      <c r="M25" s="38">
        <v>19</v>
      </c>
      <c r="N25" s="38">
        <v>19</v>
      </c>
      <c r="O25" s="38">
        <v>18</v>
      </c>
      <c r="P25" s="38">
        <v>18</v>
      </c>
      <c r="Q25" s="38">
        <v>17</v>
      </c>
      <c r="R25" s="38">
        <v>17</v>
      </c>
      <c r="S25" s="38">
        <v>16</v>
      </c>
      <c r="T25" s="38">
        <v>15</v>
      </c>
      <c r="U25" s="38">
        <v>14</v>
      </c>
      <c r="V25" s="38">
        <v>13</v>
      </c>
      <c r="W25" s="38">
        <v>12</v>
      </c>
      <c r="X25" s="38">
        <v>11</v>
      </c>
      <c r="Y25" s="38">
        <v>10</v>
      </c>
      <c r="Z25" s="38">
        <v>9</v>
      </c>
      <c r="AA25" s="38">
        <v>8</v>
      </c>
      <c r="AB25" s="38">
        <v>7</v>
      </c>
      <c r="AC25" s="38">
        <v>6</v>
      </c>
      <c r="AD25" s="38">
        <v>5</v>
      </c>
      <c r="AE25" s="60">
        <v>4</v>
      </c>
      <c r="AF25" s="63">
        <v>12</v>
      </c>
    </row>
    <row r="26" spans="1:32" ht="12">
      <c r="A26" s="63">
        <v>14</v>
      </c>
      <c r="B26" s="67">
        <v>19</v>
      </c>
      <c r="C26" s="50">
        <v>19</v>
      </c>
      <c r="D26" s="38">
        <v>19</v>
      </c>
      <c r="E26" s="38">
        <v>19</v>
      </c>
      <c r="F26" s="38">
        <v>19</v>
      </c>
      <c r="G26" s="38">
        <v>19</v>
      </c>
      <c r="H26" s="38">
        <v>19</v>
      </c>
      <c r="I26" s="38">
        <v>19</v>
      </c>
      <c r="J26" s="38">
        <v>19</v>
      </c>
      <c r="K26" s="38">
        <v>19</v>
      </c>
      <c r="L26" s="38">
        <v>19</v>
      </c>
      <c r="M26" s="38">
        <v>19</v>
      </c>
      <c r="N26" s="38">
        <v>19</v>
      </c>
      <c r="O26" s="38">
        <v>19</v>
      </c>
      <c r="P26" s="38">
        <v>19</v>
      </c>
      <c r="Q26" s="38">
        <v>18</v>
      </c>
      <c r="R26" s="38">
        <v>17</v>
      </c>
      <c r="S26" s="38">
        <v>17</v>
      </c>
      <c r="T26" s="38">
        <v>16</v>
      </c>
      <c r="U26" s="38">
        <v>15</v>
      </c>
      <c r="V26" s="38">
        <v>14</v>
      </c>
      <c r="W26" s="38">
        <v>13</v>
      </c>
      <c r="X26" s="38">
        <v>12</v>
      </c>
      <c r="Y26" s="38">
        <v>11</v>
      </c>
      <c r="Z26" s="38">
        <v>10</v>
      </c>
      <c r="AA26" s="38">
        <v>9</v>
      </c>
      <c r="AB26" s="38">
        <v>8</v>
      </c>
      <c r="AC26" s="38">
        <v>7</v>
      </c>
      <c r="AD26" s="38">
        <v>6</v>
      </c>
      <c r="AE26" s="60">
        <v>5</v>
      </c>
      <c r="AF26" s="63">
        <v>14</v>
      </c>
    </row>
    <row r="27" spans="1:32" ht="12">
      <c r="A27" s="63">
        <v>16</v>
      </c>
      <c r="B27" s="67">
        <v>19</v>
      </c>
      <c r="C27" s="50">
        <v>19</v>
      </c>
      <c r="D27" s="38">
        <v>19</v>
      </c>
      <c r="E27" s="38">
        <v>19</v>
      </c>
      <c r="F27" s="38">
        <v>19</v>
      </c>
      <c r="G27" s="38">
        <v>19</v>
      </c>
      <c r="H27" s="38">
        <v>19</v>
      </c>
      <c r="I27" s="38">
        <v>19</v>
      </c>
      <c r="J27" s="38">
        <v>19</v>
      </c>
      <c r="K27" s="38">
        <v>19</v>
      </c>
      <c r="L27" s="38">
        <v>19</v>
      </c>
      <c r="M27" s="38">
        <v>19</v>
      </c>
      <c r="N27" s="38">
        <v>19</v>
      </c>
      <c r="O27" s="38">
        <v>19</v>
      </c>
      <c r="P27" s="38">
        <v>19</v>
      </c>
      <c r="Q27" s="38">
        <v>18</v>
      </c>
      <c r="R27" s="38">
        <v>18</v>
      </c>
      <c r="S27" s="38">
        <v>17</v>
      </c>
      <c r="T27" s="38">
        <v>17</v>
      </c>
      <c r="U27" s="38">
        <v>16</v>
      </c>
      <c r="V27" s="38">
        <v>15</v>
      </c>
      <c r="W27" s="38">
        <v>14</v>
      </c>
      <c r="X27" s="38">
        <v>13</v>
      </c>
      <c r="Y27" s="38">
        <v>12</v>
      </c>
      <c r="Z27" s="38">
        <v>11</v>
      </c>
      <c r="AA27" s="38">
        <v>10</v>
      </c>
      <c r="AB27" s="38">
        <v>9</v>
      </c>
      <c r="AC27" s="38">
        <v>8</v>
      </c>
      <c r="AD27" s="38">
        <v>7</v>
      </c>
      <c r="AE27" s="60">
        <v>6</v>
      </c>
      <c r="AF27" s="63">
        <v>16</v>
      </c>
    </row>
    <row r="28" spans="1:32" ht="12">
      <c r="A28" s="63">
        <v>18</v>
      </c>
      <c r="B28" s="67">
        <v>19</v>
      </c>
      <c r="C28" s="50">
        <v>19</v>
      </c>
      <c r="D28" s="38">
        <v>19</v>
      </c>
      <c r="E28" s="38">
        <v>19</v>
      </c>
      <c r="F28" s="38">
        <v>19</v>
      </c>
      <c r="G28" s="38">
        <v>19</v>
      </c>
      <c r="H28" s="38">
        <v>19</v>
      </c>
      <c r="I28" s="38">
        <v>19</v>
      </c>
      <c r="J28" s="38">
        <v>19</v>
      </c>
      <c r="K28" s="38">
        <v>19</v>
      </c>
      <c r="L28" s="38">
        <v>19</v>
      </c>
      <c r="M28" s="38">
        <v>19</v>
      </c>
      <c r="N28" s="38">
        <v>19</v>
      </c>
      <c r="O28" s="38">
        <v>19</v>
      </c>
      <c r="P28" s="38">
        <v>19</v>
      </c>
      <c r="Q28" s="38">
        <v>19</v>
      </c>
      <c r="R28" s="38">
        <v>18</v>
      </c>
      <c r="S28" s="38">
        <v>18</v>
      </c>
      <c r="T28" s="38">
        <v>17</v>
      </c>
      <c r="U28" s="38">
        <v>17</v>
      </c>
      <c r="V28" s="38">
        <v>16</v>
      </c>
      <c r="W28" s="38">
        <v>15</v>
      </c>
      <c r="X28" s="38">
        <v>14</v>
      </c>
      <c r="Y28" s="38">
        <v>13</v>
      </c>
      <c r="Z28" s="38">
        <v>12</v>
      </c>
      <c r="AA28" s="38">
        <v>11</v>
      </c>
      <c r="AB28" s="38">
        <v>10</v>
      </c>
      <c r="AC28" s="38">
        <v>9</v>
      </c>
      <c r="AD28" s="38">
        <v>8</v>
      </c>
      <c r="AE28" s="60">
        <v>7</v>
      </c>
      <c r="AF28" s="63">
        <v>18</v>
      </c>
    </row>
    <row r="29" spans="1:32" ht="12">
      <c r="A29" s="63">
        <v>20</v>
      </c>
      <c r="B29" s="67">
        <v>19</v>
      </c>
      <c r="C29" s="50">
        <v>19</v>
      </c>
      <c r="D29" s="38">
        <v>19</v>
      </c>
      <c r="E29" s="38">
        <v>19</v>
      </c>
      <c r="F29" s="38">
        <v>19</v>
      </c>
      <c r="G29" s="38">
        <v>19</v>
      </c>
      <c r="H29" s="38">
        <v>19</v>
      </c>
      <c r="I29" s="38">
        <v>19</v>
      </c>
      <c r="J29" s="38">
        <v>19</v>
      </c>
      <c r="K29" s="38">
        <v>19</v>
      </c>
      <c r="L29" s="38">
        <v>19</v>
      </c>
      <c r="M29" s="38">
        <v>19</v>
      </c>
      <c r="N29" s="38">
        <v>19</v>
      </c>
      <c r="O29" s="38">
        <v>19</v>
      </c>
      <c r="P29" s="38">
        <v>19</v>
      </c>
      <c r="Q29" s="38">
        <v>19</v>
      </c>
      <c r="R29" s="38">
        <v>19</v>
      </c>
      <c r="S29" s="38">
        <v>18</v>
      </c>
      <c r="T29" s="38">
        <v>18</v>
      </c>
      <c r="U29" s="38">
        <v>17</v>
      </c>
      <c r="V29" s="38">
        <v>17</v>
      </c>
      <c r="W29" s="38">
        <v>16</v>
      </c>
      <c r="X29" s="38">
        <v>15</v>
      </c>
      <c r="Y29" s="38">
        <v>14</v>
      </c>
      <c r="Z29" s="38">
        <v>13</v>
      </c>
      <c r="AA29" s="38">
        <v>12</v>
      </c>
      <c r="AB29" s="38">
        <v>11</v>
      </c>
      <c r="AC29" s="38">
        <v>10</v>
      </c>
      <c r="AD29" s="38">
        <v>9</v>
      </c>
      <c r="AE29" s="60">
        <v>8</v>
      </c>
      <c r="AF29" s="63">
        <v>20</v>
      </c>
    </row>
    <row r="30" spans="1:32" ht="12">
      <c r="A30" s="63">
        <v>22</v>
      </c>
      <c r="B30" s="67">
        <v>19</v>
      </c>
      <c r="C30" s="50">
        <v>19</v>
      </c>
      <c r="D30" s="38">
        <v>19</v>
      </c>
      <c r="E30" s="38">
        <v>19</v>
      </c>
      <c r="F30" s="38">
        <v>19</v>
      </c>
      <c r="G30" s="38">
        <v>19</v>
      </c>
      <c r="H30" s="38">
        <v>19</v>
      </c>
      <c r="I30" s="38">
        <v>19</v>
      </c>
      <c r="J30" s="38">
        <v>19</v>
      </c>
      <c r="K30" s="38">
        <v>19</v>
      </c>
      <c r="L30" s="38">
        <v>19</v>
      </c>
      <c r="M30" s="38">
        <v>19</v>
      </c>
      <c r="N30" s="38">
        <v>19</v>
      </c>
      <c r="O30" s="38">
        <v>19</v>
      </c>
      <c r="P30" s="38">
        <v>19</v>
      </c>
      <c r="Q30" s="38">
        <v>19</v>
      </c>
      <c r="R30" s="38">
        <v>19</v>
      </c>
      <c r="S30" s="38">
        <v>19</v>
      </c>
      <c r="T30" s="38">
        <v>18</v>
      </c>
      <c r="U30" s="38">
        <v>18</v>
      </c>
      <c r="V30" s="38">
        <v>17</v>
      </c>
      <c r="W30" s="38">
        <v>17</v>
      </c>
      <c r="X30" s="38">
        <v>16</v>
      </c>
      <c r="Y30" s="38">
        <v>15</v>
      </c>
      <c r="Z30" s="38">
        <v>14</v>
      </c>
      <c r="AA30" s="38">
        <v>13</v>
      </c>
      <c r="AB30" s="38">
        <v>12</v>
      </c>
      <c r="AC30" s="38">
        <v>11</v>
      </c>
      <c r="AD30" s="38">
        <v>10</v>
      </c>
      <c r="AE30" s="60">
        <v>9</v>
      </c>
      <c r="AF30" s="63">
        <v>22</v>
      </c>
    </row>
    <row r="31" spans="1:32" ht="12.75" thickBot="1">
      <c r="A31" s="63">
        <v>24</v>
      </c>
      <c r="B31" s="68">
        <v>19</v>
      </c>
      <c r="C31" s="69">
        <v>19</v>
      </c>
      <c r="D31" s="70">
        <v>19</v>
      </c>
      <c r="E31" s="70">
        <v>19</v>
      </c>
      <c r="F31" s="70">
        <v>19</v>
      </c>
      <c r="G31" s="70">
        <v>19</v>
      </c>
      <c r="H31" s="70">
        <v>19</v>
      </c>
      <c r="I31" s="70">
        <v>19</v>
      </c>
      <c r="J31" s="70">
        <v>19</v>
      </c>
      <c r="K31" s="70">
        <v>19</v>
      </c>
      <c r="L31" s="70">
        <v>19</v>
      </c>
      <c r="M31" s="70">
        <v>19</v>
      </c>
      <c r="N31" s="70">
        <v>19</v>
      </c>
      <c r="O31" s="70">
        <v>19</v>
      </c>
      <c r="P31" s="70">
        <v>19</v>
      </c>
      <c r="Q31" s="70">
        <v>19</v>
      </c>
      <c r="R31" s="70">
        <v>19</v>
      </c>
      <c r="S31" s="70">
        <v>19</v>
      </c>
      <c r="T31" s="70">
        <v>19</v>
      </c>
      <c r="U31" s="70">
        <v>18</v>
      </c>
      <c r="V31" s="70">
        <v>18</v>
      </c>
      <c r="W31" s="70">
        <v>17</v>
      </c>
      <c r="X31" s="70">
        <v>17</v>
      </c>
      <c r="Y31" s="70">
        <v>16</v>
      </c>
      <c r="Z31" s="70">
        <v>15</v>
      </c>
      <c r="AA31" s="70">
        <v>14</v>
      </c>
      <c r="AB31" s="70">
        <v>13</v>
      </c>
      <c r="AC31" s="70">
        <v>12</v>
      </c>
      <c r="AD31" s="70">
        <v>11</v>
      </c>
      <c r="AE31" s="71">
        <v>10</v>
      </c>
      <c r="AF31" s="63">
        <v>24</v>
      </c>
    </row>
    <row r="32" spans="1:32" ht="12">
      <c r="A32" s="63">
        <v>50</v>
      </c>
      <c r="B32" s="72">
        <v>50</v>
      </c>
      <c r="C32" s="73">
        <v>50</v>
      </c>
      <c r="D32" s="73">
        <v>50</v>
      </c>
      <c r="E32" s="73">
        <v>50</v>
      </c>
      <c r="F32" s="73">
        <v>50</v>
      </c>
      <c r="G32" s="73">
        <v>50</v>
      </c>
      <c r="H32" s="73">
        <v>50</v>
      </c>
      <c r="I32" s="73">
        <v>50</v>
      </c>
      <c r="J32" s="73">
        <v>50</v>
      </c>
      <c r="K32" s="73">
        <v>50</v>
      </c>
      <c r="L32" s="73">
        <v>50</v>
      </c>
      <c r="M32" s="73">
        <v>50</v>
      </c>
      <c r="N32" s="73">
        <v>50</v>
      </c>
      <c r="O32" s="73">
        <v>50</v>
      </c>
      <c r="P32" s="73">
        <v>50</v>
      </c>
      <c r="Q32" s="73">
        <v>50</v>
      </c>
      <c r="R32" s="73">
        <v>50</v>
      </c>
      <c r="S32" s="73">
        <v>50</v>
      </c>
      <c r="T32" s="73">
        <v>50</v>
      </c>
      <c r="U32" s="73">
        <v>50</v>
      </c>
      <c r="V32" s="73">
        <v>50</v>
      </c>
      <c r="W32" s="73">
        <v>50</v>
      </c>
      <c r="X32" s="73">
        <v>50</v>
      </c>
      <c r="Y32" s="73">
        <v>50</v>
      </c>
      <c r="Z32" s="73">
        <v>50</v>
      </c>
      <c r="AA32" s="73">
        <v>50</v>
      </c>
      <c r="AB32" s="73">
        <v>50</v>
      </c>
      <c r="AC32" s="73">
        <v>50</v>
      </c>
      <c r="AD32" s="73">
        <v>50</v>
      </c>
      <c r="AE32" s="74">
        <v>50</v>
      </c>
      <c r="AF32" s="63">
        <v>50</v>
      </c>
    </row>
    <row r="33" spans="1:32" ht="12.75" thickBot="1">
      <c r="A33" s="64">
        <v>50</v>
      </c>
      <c r="B33" s="51">
        <v>50</v>
      </c>
      <c r="C33" s="52">
        <v>50</v>
      </c>
      <c r="D33" s="52">
        <v>50</v>
      </c>
      <c r="E33" s="52">
        <v>50</v>
      </c>
      <c r="F33" s="52">
        <v>50</v>
      </c>
      <c r="G33" s="52">
        <v>50</v>
      </c>
      <c r="H33" s="52">
        <v>50</v>
      </c>
      <c r="I33" s="52">
        <v>50</v>
      </c>
      <c r="J33" s="52">
        <v>50</v>
      </c>
      <c r="K33" s="52">
        <v>50</v>
      </c>
      <c r="L33" s="52">
        <v>50</v>
      </c>
      <c r="M33" s="52">
        <v>50</v>
      </c>
      <c r="N33" s="52">
        <v>50</v>
      </c>
      <c r="O33" s="52">
        <v>50</v>
      </c>
      <c r="P33" s="52">
        <v>50</v>
      </c>
      <c r="Q33" s="52">
        <v>50</v>
      </c>
      <c r="R33" s="52">
        <v>50</v>
      </c>
      <c r="S33" s="52">
        <v>50</v>
      </c>
      <c r="T33" s="52">
        <v>50</v>
      </c>
      <c r="U33" s="52">
        <v>50</v>
      </c>
      <c r="V33" s="52">
        <v>50</v>
      </c>
      <c r="W33" s="52">
        <v>50</v>
      </c>
      <c r="X33" s="52">
        <v>50</v>
      </c>
      <c r="Y33" s="52">
        <v>50</v>
      </c>
      <c r="Z33" s="52">
        <v>50</v>
      </c>
      <c r="AA33" s="52">
        <v>50</v>
      </c>
      <c r="AB33" s="52">
        <v>50</v>
      </c>
      <c r="AC33" s="52">
        <v>50</v>
      </c>
      <c r="AD33" s="52">
        <v>50</v>
      </c>
      <c r="AE33" s="53">
        <v>50</v>
      </c>
      <c r="AF33" s="64">
        <v>50</v>
      </c>
    </row>
    <row r="34" spans="1:32" ht="12">
      <c r="A34" s="39"/>
      <c r="B34" s="39"/>
      <c r="C34" s="39"/>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5"/>
    </row>
  </sheetData>
  <sheetProtection sheet="1" objects="1" scenarios="1"/>
  <printOptions/>
  <pageMargins left="0.75" right="0.75" top="1" bottom="1" header="0.5" footer="0.5"/>
  <pageSetup orientation="landscape"/>
</worksheet>
</file>

<file path=xl/worksheets/sheet6.xml><?xml version="1.0" encoding="utf-8"?>
<worksheet xmlns="http://schemas.openxmlformats.org/spreadsheetml/2006/main" xmlns:r="http://schemas.openxmlformats.org/officeDocument/2006/relationships">
  <sheetPr codeName="Sheet2"/>
  <dimension ref="A1:AF9"/>
  <sheetViews>
    <sheetView zoomScale="200" zoomScaleNormal="200" zoomScalePageLayoutView="0" workbookViewId="0" topLeftCell="A1">
      <selection activeCell="AE6" sqref="AE6"/>
    </sheetView>
  </sheetViews>
  <sheetFormatPr defaultColWidth="8.8515625" defaultRowHeight="12.75"/>
  <cols>
    <col min="1" max="29" width="4.421875" style="0" bestFit="1" customWidth="1"/>
    <col min="30" max="31" width="3.421875" style="0" bestFit="1" customWidth="1"/>
  </cols>
  <sheetData>
    <row r="1" spans="1:32" ht="12">
      <c r="A1" s="40">
        <v>-3.5</v>
      </c>
      <c r="B1" s="41">
        <v>-3</v>
      </c>
      <c r="C1" s="41">
        <v>-2.5</v>
      </c>
      <c r="D1" s="41">
        <v>-2</v>
      </c>
      <c r="E1" s="41">
        <v>-1.5</v>
      </c>
      <c r="F1" s="41">
        <v>-1</v>
      </c>
      <c r="G1" s="41">
        <v>-0.5</v>
      </c>
      <c r="H1" s="41">
        <v>0</v>
      </c>
      <c r="I1" s="41">
        <v>0.5</v>
      </c>
      <c r="J1" s="41">
        <v>1</v>
      </c>
      <c r="K1" s="41">
        <v>1.5</v>
      </c>
      <c r="L1" s="41">
        <v>2</v>
      </c>
      <c r="M1" s="41">
        <v>2.5</v>
      </c>
      <c r="N1" s="41">
        <v>3</v>
      </c>
      <c r="O1" s="41">
        <v>3.5</v>
      </c>
      <c r="P1" s="41">
        <v>4</v>
      </c>
      <c r="Q1" s="41">
        <v>4.5</v>
      </c>
      <c r="R1" s="41">
        <v>5</v>
      </c>
      <c r="S1" s="41">
        <v>6</v>
      </c>
      <c r="T1" s="41">
        <v>7</v>
      </c>
      <c r="U1" s="41">
        <v>8</v>
      </c>
      <c r="V1" s="41">
        <v>9</v>
      </c>
      <c r="W1" s="41">
        <v>10</v>
      </c>
      <c r="X1" s="41">
        <v>11</v>
      </c>
      <c r="Y1" s="41">
        <v>12</v>
      </c>
      <c r="Z1" s="41">
        <v>14</v>
      </c>
      <c r="AA1" s="41">
        <v>16</v>
      </c>
      <c r="AB1" s="41">
        <v>18</v>
      </c>
      <c r="AC1" s="41">
        <v>20</v>
      </c>
      <c r="AD1" s="41">
        <v>22</v>
      </c>
      <c r="AE1" s="41">
        <v>24</v>
      </c>
      <c r="AF1" s="42"/>
    </row>
    <row r="2" spans="1:32" ht="12">
      <c r="A2" s="43">
        <v>3700</v>
      </c>
      <c r="B2" s="44">
        <v>3350</v>
      </c>
      <c r="C2" s="44">
        <v>3050</v>
      </c>
      <c r="D2" s="44">
        <v>2800</v>
      </c>
      <c r="E2" s="44">
        <v>2600</v>
      </c>
      <c r="F2" s="44">
        <v>2400</v>
      </c>
      <c r="G2" s="44">
        <v>2250</v>
      </c>
      <c r="H2" s="44">
        <v>2100</v>
      </c>
      <c r="I2" s="44">
        <v>2000</v>
      </c>
      <c r="J2" s="44">
        <v>1950</v>
      </c>
      <c r="K2" s="44">
        <v>1900</v>
      </c>
      <c r="L2" s="44">
        <v>1850</v>
      </c>
      <c r="M2" s="44">
        <v>1800</v>
      </c>
      <c r="N2" s="44">
        <v>1750</v>
      </c>
      <c r="O2" s="44">
        <v>1700</v>
      </c>
      <c r="P2" s="44">
        <v>1650</v>
      </c>
      <c r="Q2" s="44">
        <v>1600</v>
      </c>
      <c r="R2" s="44">
        <v>1550</v>
      </c>
      <c r="S2" s="44">
        <v>1500</v>
      </c>
      <c r="T2" s="44">
        <v>1450</v>
      </c>
      <c r="U2" s="44">
        <v>1400</v>
      </c>
      <c r="V2" s="44">
        <v>1350</v>
      </c>
      <c r="W2" s="44">
        <v>1300</v>
      </c>
      <c r="X2" s="44">
        <v>1250</v>
      </c>
      <c r="Y2" s="44">
        <v>1200</v>
      </c>
      <c r="Z2" s="44">
        <v>1150</v>
      </c>
      <c r="AA2" s="44">
        <v>1100</v>
      </c>
      <c r="AB2" s="44">
        <v>1050</v>
      </c>
      <c r="AC2" s="44">
        <v>1000</v>
      </c>
      <c r="AD2" s="44">
        <v>950</v>
      </c>
      <c r="AE2" s="44">
        <v>900</v>
      </c>
      <c r="AF2" s="45"/>
    </row>
    <row r="3" spans="1:32" ht="12">
      <c r="A3" s="43">
        <v>3000</v>
      </c>
      <c r="B3" s="44">
        <v>2800</v>
      </c>
      <c r="C3" s="44">
        <v>2600</v>
      </c>
      <c r="D3" s="44">
        <v>2400</v>
      </c>
      <c r="E3" s="44">
        <v>2250</v>
      </c>
      <c r="F3" s="44">
        <v>2100</v>
      </c>
      <c r="G3" s="44">
        <v>2000</v>
      </c>
      <c r="H3" s="44">
        <v>1950</v>
      </c>
      <c r="I3" s="44">
        <v>1900</v>
      </c>
      <c r="J3" s="44">
        <v>1850</v>
      </c>
      <c r="K3" s="44">
        <v>1800</v>
      </c>
      <c r="L3" s="44">
        <v>1750</v>
      </c>
      <c r="M3" s="44">
        <v>1700</v>
      </c>
      <c r="N3" s="44">
        <v>1650</v>
      </c>
      <c r="O3" s="44">
        <v>1600</v>
      </c>
      <c r="P3" s="44">
        <v>1550</v>
      </c>
      <c r="Q3" s="44">
        <v>1500</v>
      </c>
      <c r="R3" s="44">
        <v>1450</v>
      </c>
      <c r="S3" s="44">
        <v>1400</v>
      </c>
      <c r="T3" s="44">
        <v>1350</v>
      </c>
      <c r="U3" s="44">
        <v>1300</v>
      </c>
      <c r="V3" s="44">
        <v>1250</v>
      </c>
      <c r="W3" s="43">
        <v>1200</v>
      </c>
      <c r="X3" s="44">
        <v>1150</v>
      </c>
      <c r="Y3" s="44">
        <v>1100</v>
      </c>
      <c r="Z3" s="44">
        <v>1050</v>
      </c>
      <c r="AA3" s="44">
        <v>1000</v>
      </c>
      <c r="AB3" s="44">
        <v>950</v>
      </c>
      <c r="AC3" s="44">
        <v>900</v>
      </c>
      <c r="AD3" s="44">
        <v>850</v>
      </c>
      <c r="AE3" s="44">
        <v>800</v>
      </c>
      <c r="AF3" s="45"/>
    </row>
    <row r="4" spans="1:31" ht="12">
      <c r="A4" s="46"/>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row>
    <row r="5" spans="1:31" ht="12">
      <c r="A5" s="47">
        <v>0</v>
      </c>
      <c r="B5" s="47">
        <v>1</v>
      </c>
      <c r="C5" s="47">
        <v>2</v>
      </c>
      <c r="D5" s="47">
        <v>3</v>
      </c>
      <c r="E5" s="47">
        <v>4</v>
      </c>
      <c r="F5" s="47">
        <v>5</v>
      </c>
      <c r="G5" s="47">
        <v>6</v>
      </c>
      <c r="H5" s="47">
        <v>7</v>
      </c>
      <c r="I5" s="47">
        <v>8</v>
      </c>
      <c r="J5" s="47">
        <v>9</v>
      </c>
      <c r="K5" s="47">
        <v>10</v>
      </c>
      <c r="L5" s="47">
        <v>11</v>
      </c>
      <c r="M5" s="47">
        <v>12</v>
      </c>
      <c r="N5" s="47">
        <v>13</v>
      </c>
      <c r="O5" s="47">
        <v>14</v>
      </c>
      <c r="P5" s="47">
        <v>15</v>
      </c>
      <c r="Q5" s="47">
        <v>16</v>
      </c>
      <c r="R5" s="47">
        <v>17</v>
      </c>
      <c r="S5" s="47">
        <v>18</v>
      </c>
      <c r="T5" s="47">
        <v>19</v>
      </c>
      <c r="U5" s="47">
        <v>20</v>
      </c>
      <c r="V5" s="47">
        <v>21</v>
      </c>
      <c r="W5" s="47">
        <v>22</v>
      </c>
      <c r="X5" s="47">
        <v>23</v>
      </c>
      <c r="Y5" s="47">
        <v>24</v>
      </c>
      <c r="Z5" s="47">
        <v>25</v>
      </c>
      <c r="AA5" s="47">
        <v>26</v>
      </c>
      <c r="AB5" s="47">
        <v>27</v>
      </c>
      <c r="AC5" s="47">
        <v>28</v>
      </c>
      <c r="AD5" s="47">
        <v>29</v>
      </c>
      <c r="AE5" s="47">
        <v>30</v>
      </c>
    </row>
    <row r="6" spans="1:31" ht="12">
      <c r="A6">
        <v>0.5</v>
      </c>
      <c r="B6">
        <v>0.5</v>
      </c>
      <c r="C6">
        <v>0.5</v>
      </c>
      <c r="D6">
        <v>0.5</v>
      </c>
      <c r="E6">
        <v>0.5</v>
      </c>
      <c r="F6">
        <v>0.5</v>
      </c>
      <c r="G6">
        <v>0.5</v>
      </c>
      <c r="H6">
        <v>0.5</v>
      </c>
      <c r="I6">
        <v>0.5</v>
      </c>
      <c r="J6">
        <v>0.5</v>
      </c>
      <c r="K6">
        <v>0.5</v>
      </c>
      <c r="L6">
        <v>0.5</v>
      </c>
      <c r="M6">
        <v>0.5</v>
      </c>
      <c r="N6">
        <v>0.5</v>
      </c>
      <c r="O6">
        <v>0.5</v>
      </c>
      <c r="P6">
        <v>0.5</v>
      </c>
      <c r="Q6">
        <v>0.5</v>
      </c>
      <c r="R6" s="48">
        <v>0.5</v>
      </c>
      <c r="S6" s="48">
        <v>1</v>
      </c>
      <c r="T6" s="48">
        <v>1</v>
      </c>
      <c r="U6" s="48">
        <v>1</v>
      </c>
      <c r="V6" s="48">
        <v>1</v>
      </c>
      <c r="W6" s="48">
        <v>1</v>
      </c>
      <c r="X6" s="48">
        <v>1</v>
      </c>
      <c r="Y6" s="48">
        <v>1</v>
      </c>
      <c r="Z6" s="48">
        <v>2</v>
      </c>
      <c r="AA6" s="48">
        <v>2</v>
      </c>
      <c r="AB6" s="48">
        <v>2</v>
      </c>
      <c r="AC6" s="48">
        <v>2</v>
      </c>
      <c r="AD6" s="48">
        <v>2</v>
      </c>
      <c r="AE6" s="48">
        <v>2</v>
      </c>
    </row>
    <row r="7" spans="1:31" ht="12">
      <c r="A7">
        <v>0.5</v>
      </c>
      <c r="B7">
        <v>0.5</v>
      </c>
      <c r="C7">
        <v>0.5</v>
      </c>
      <c r="D7">
        <v>0.5</v>
      </c>
      <c r="E7">
        <v>0.5</v>
      </c>
      <c r="F7">
        <v>0.5</v>
      </c>
      <c r="G7">
        <v>0.5</v>
      </c>
      <c r="H7">
        <v>0.5</v>
      </c>
      <c r="I7">
        <v>0.5</v>
      </c>
      <c r="J7">
        <v>0.5</v>
      </c>
      <c r="K7">
        <v>0.5</v>
      </c>
      <c r="L7">
        <v>0.5</v>
      </c>
      <c r="M7">
        <v>0.5</v>
      </c>
      <c r="N7">
        <v>0.5</v>
      </c>
      <c r="O7">
        <v>0.5</v>
      </c>
      <c r="P7">
        <v>0.5</v>
      </c>
      <c r="Q7">
        <v>0.5</v>
      </c>
      <c r="R7" s="48">
        <v>1</v>
      </c>
      <c r="S7" s="48">
        <v>1</v>
      </c>
      <c r="T7" s="48">
        <v>1</v>
      </c>
      <c r="U7" s="48">
        <v>1</v>
      </c>
      <c r="V7" s="48">
        <v>1</v>
      </c>
      <c r="W7" s="48">
        <v>1</v>
      </c>
      <c r="X7" s="48">
        <v>1</v>
      </c>
      <c r="Y7" s="48">
        <v>2</v>
      </c>
      <c r="Z7" s="48">
        <v>2</v>
      </c>
      <c r="AA7" s="48">
        <v>2</v>
      </c>
      <c r="AB7" s="48">
        <v>2</v>
      </c>
      <c r="AC7" s="48">
        <v>2</v>
      </c>
      <c r="AD7" s="48">
        <v>2</v>
      </c>
      <c r="AE7" s="48">
        <v>2</v>
      </c>
    </row>
    <row r="8" spans="2:31" ht="12">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row>
    <row r="9" spans="1:31" ht="12">
      <c r="A9">
        <v>1</v>
      </c>
      <c r="B9">
        <v>2</v>
      </c>
      <c r="C9">
        <v>3</v>
      </c>
      <c r="D9">
        <v>4</v>
      </c>
      <c r="E9">
        <v>5</v>
      </c>
      <c r="F9">
        <v>6</v>
      </c>
      <c r="G9">
        <v>7</v>
      </c>
      <c r="H9">
        <v>8</v>
      </c>
      <c r="I9">
        <v>9</v>
      </c>
      <c r="J9">
        <v>10</v>
      </c>
      <c r="K9">
        <v>11</v>
      </c>
      <c r="L9">
        <v>12</v>
      </c>
      <c r="M9">
        <v>13</v>
      </c>
      <c r="N9">
        <v>14</v>
      </c>
      <c r="O9">
        <v>15</v>
      </c>
      <c r="P9">
        <v>16</v>
      </c>
      <c r="Q9">
        <v>17</v>
      </c>
      <c r="R9">
        <v>18</v>
      </c>
      <c r="S9">
        <v>19</v>
      </c>
      <c r="T9">
        <v>20</v>
      </c>
      <c r="U9">
        <v>21</v>
      </c>
      <c r="V9">
        <v>22</v>
      </c>
      <c r="W9">
        <v>23</v>
      </c>
      <c r="X9">
        <v>24</v>
      </c>
      <c r="Y9">
        <v>25</v>
      </c>
      <c r="Z9">
        <v>26</v>
      </c>
      <c r="AA9">
        <v>27</v>
      </c>
      <c r="AB9">
        <v>28</v>
      </c>
      <c r="AC9">
        <v>29</v>
      </c>
      <c r="AD9">
        <v>30</v>
      </c>
      <c r="AE9">
        <v>31</v>
      </c>
    </row>
  </sheetData>
  <sheetProtection sheet="1" objects="1" scenarios="1"/>
  <printOptions/>
  <pageMargins left="0.12" right="0.2" top="1" bottom="1" header="0.5" footer="0.5"/>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dc:creator>
  <cp:keywords/>
  <dc:description/>
  <cp:lastModifiedBy>Peter Smith</cp:lastModifiedBy>
  <cp:lastPrinted>2011-06-06T23:41:59Z</cp:lastPrinted>
  <dcterms:created xsi:type="dcterms:W3CDTF">2011-06-06T01:08:49Z</dcterms:created>
  <dcterms:modified xsi:type="dcterms:W3CDTF">2014-09-03T12:06:44Z</dcterms:modified>
  <cp:category/>
  <cp:version/>
  <cp:contentType/>
  <cp:contentStatus/>
</cp:coreProperties>
</file>