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910" windowHeight="5325"/>
  </bookViews>
  <sheets>
    <sheet name="Handicap &amp; Index" sheetId="1" r:id="rId1"/>
    <sheet name="Singles Game Results" sheetId="4" r:id="rId2"/>
    <sheet name="Singles Grids" sheetId="2" r:id="rId3"/>
    <sheet name="Sheet1" sheetId="11" r:id="rId4"/>
  </sheets>
  <calcPr calcId="125725"/>
</workbook>
</file>

<file path=xl/calcChain.xml><?xml version="1.0" encoding="utf-8"?>
<calcChain xmlns="http://schemas.openxmlformats.org/spreadsheetml/2006/main">
  <c r="C8" i="2"/>
  <c r="C9"/>
  <c r="C10"/>
  <c r="C11"/>
  <c r="C12"/>
  <c r="M8" l="1"/>
  <c r="B76"/>
  <c r="B92" i="4" s="1"/>
  <c r="L80" i="2"/>
  <c r="M79"/>
  <c r="I81"/>
  <c r="M78"/>
  <c r="G81"/>
  <c r="M80"/>
  <c r="K81"/>
  <c r="M77"/>
  <c r="E81"/>
  <c r="G80"/>
  <c r="K78"/>
  <c r="C77"/>
  <c r="E76"/>
  <c r="I80"/>
  <c r="K79"/>
  <c r="C78"/>
  <c r="G76"/>
  <c r="D78" s="1"/>
  <c r="K76"/>
  <c r="C80"/>
  <c r="I76"/>
  <c r="C79"/>
  <c r="E78"/>
  <c r="G77"/>
  <c r="E79"/>
  <c r="I77"/>
  <c r="I78"/>
  <c r="G79"/>
  <c r="E80"/>
  <c r="K77"/>
  <c r="C81"/>
  <c r="M76"/>
  <c r="I67"/>
  <c r="M65"/>
  <c r="G66"/>
  <c r="K64"/>
  <c r="C63"/>
  <c r="E62"/>
  <c r="I66"/>
  <c r="K65"/>
  <c r="E67"/>
  <c r="M63"/>
  <c r="C64"/>
  <c r="G62"/>
  <c r="K67"/>
  <c r="M66"/>
  <c r="E64"/>
  <c r="G63"/>
  <c r="C65"/>
  <c r="I62"/>
  <c r="D65" s="1"/>
  <c r="C66"/>
  <c r="K62"/>
  <c r="G67"/>
  <c r="M64"/>
  <c r="E65"/>
  <c r="I63"/>
  <c r="G65"/>
  <c r="I64"/>
  <c r="E66"/>
  <c r="K63"/>
  <c r="C67"/>
  <c r="M62"/>
  <c r="M51"/>
  <c r="I53"/>
  <c r="G52"/>
  <c r="K50"/>
  <c r="C49"/>
  <c r="E48"/>
  <c r="I52"/>
  <c r="K51"/>
  <c r="E53"/>
  <c r="M49"/>
  <c r="C50"/>
  <c r="G48"/>
  <c r="K53"/>
  <c r="M52"/>
  <c r="E50"/>
  <c r="G49"/>
  <c r="C51"/>
  <c r="I48"/>
  <c r="I49"/>
  <c r="E51"/>
  <c r="G53"/>
  <c r="M50"/>
  <c r="C52"/>
  <c r="K48"/>
  <c r="G51"/>
  <c r="I50"/>
  <c r="E52"/>
  <c r="K49"/>
  <c r="F52" s="1"/>
  <c r="C53"/>
  <c r="M48"/>
  <c r="I38"/>
  <c r="M36"/>
  <c r="G37"/>
  <c r="K35"/>
  <c r="G34"/>
  <c r="E35"/>
  <c r="G33"/>
  <c r="C35"/>
  <c r="C34"/>
  <c r="E33"/>
  <c r="I37"/>
  <c r="K36"/>
  <c r="M37"/>
  <c r="K38"/>
  <c r="E38"/>
  <c r="M34"/>
  <c r="I33"/>
  <c r="C36"/>
  <c r="D36" s="1"/>
  <c r="G38"/>
  <c r="M35"/>
  <c r="E36"/>
  <c r="I34"/>
  <c r="C37"/>
  <c r="K33"/>
  <c r="G36"/>
  <c r="I35"/>
  <c r="E37"/>
  <c r="K34"/>
  <c r="C38"/>
  <c r="M33"/>
  <c r="E20"/>
  <c r="I25"/>
  <c r="M23"/>
  <c r="G24"/>
  <c r="K22"/>
  <c r="M24"/>
  <c r="Q25" s="1"/>
  <c r="K25"/>
  <c r="K23"/>
  <c r="I24"/>
  <c r="C21"/>
  <c r="C25"/>
  <c r="C24"/>
  <c r="D24" s="1"/>
  <c r="E25"/>
  <c r="M21"/>
  <c r="C22"/>
  <c r="C23"/>
  <c r="G20"/>
  <c r="E22"/>
  <c r="F22" s="1"/>
  <c r="G21"/>
  <c r="I20"/>
  <c r="G25"/>
  <c r="M22"/>
  <c r="E23"/>
  <c r="I21"/>
  <c r="K20"/>
  <c r="F20"/>
  <c r="G23"/>
  <c r="I22"/>
  <c r="E24"/>
  <c r="K21"/>
  <c r="L21" s="1"/>
  <c r="M20"/>
  <c r="I12"/>
  <c r="M10"/>
  <c r="G11"/>
  <c r="K9"/>
  <c r="I11"/>
  <c r="K10"/>
  <c r="E12"/>
  <c r="G12"/>
  <c r="K12"/>
  <c r="M11"/>
  <c r="E9"/>
  <c r="G8"/>
  <c r="M9"/>
  <c r="N9" s="1"/>
  <c r="E10"/>
  <c r="I8"/>
  <c r="G10"/>
  <c r="I9"/>
  <c r="E11"/>
  <c r="K8"/>
  <c r="E7"/>
  <c r="F7" s="1"/>
  <c r="M7"/>
  <c r="D12" s="1"/>
  <c r="K7"/>
  <c r="I7"/>
  <c r="G7"/>
  <c r="Q67"/>
  <c r="B77"/>
  <c r="B39" i="4" s="1"/>
  <c r="B78" i="2"/>
  <c r="E74" i="4" s="1"/>
  <c r="B79" i="2"/>
  <c r="E56" i="4" s="1"/>
  <c r="B80" i="2"/>
  <c r="E93" i="4" s="1"/>
  <c r="B81" i="2"/>
  <c r="B63"/>
  <c r="B64"/>
  <c r="B19" i="4" s="1"/>
  <c r="B65" i="2"/>
  <c r="B66"/>
  <c r="B67"/>
  <c r="B62"/>
  <c r="B49"/>
  <c r="B50"/>
  <c r="B51"/>
  <c r="B52"/>
  <c r="B52" i="4" s="1"/>
  <c r="B53" i="2"/>
  <c r="E88" i="4" s="1"/>
  <c r="B48" i="2"/>
  <c r="B34"/>
  <c r="B66" i="4" s="1"/>
  <c r="B35" i="2"/>
  <c r="E48" i="4" s="1"/>
  <c r="B36" i="2"/>
  <c r="B67" i="4" s="1"/>
  <c r="B37" i="2"/>
  <c r="B38"/>
  <c r="B33"/>
  <c r="B21"/>
  <c r="B22"/>
  <c r="B23"/>
  <c r="B24"/>
  <c r="B25"/>
  <c r="E28" i="4" s="1"/>
  <c r="B20" i="2"/>
  <c r="B8"/>
  <c r="B9"/>
  <c r="B10"/>
  <c r="E41" i="4" s="1"/>
  <c r="B11" i="2"/>
  <c r="B12"/>
  <c r="E25" i="4" s="1"/>
  <c r="B7" i="2"/>
  <c r="B77" i="4" s="1"/>
  <c r="F80" i="2"/>
  <c r="D37"/>
  <c r="H7"/>
  <c r="J66"/>
  <c r="J53"/>
  <c r="H53"/>
  <c r="L77"/>
  <c r="P77"/>
  <c r="E39" i="4"/>
  <c r="B35"/>
  <c r="D11" i="2"/>
  <c r="D8"/>
  <c r="P10"/>
  <c r="N20"/>
  <c r="Q23"/>
  <c r="L34"/>
  <c r="Q35"/>
  <c r="P34"/>
  <c r="H51"/>
  <c r="F50"/>
  <c r="Q48"/>
  <c r="N62"/>
  <c r="H77"/>
  <c r="P37"/>
  <c r="P36"/>
  <c r="B73" i="4" l="1"/>
  <c r="L50" i="2"/>
  <c r="J34"/>
  <c r="P12"/>
  <c r="Q52"/>
  <c r="P25"/>
  <c r="F12"/>
  <c r="B71" i="4"/>
  <c r="B53"/>
  <c r="E81"/>
  <c r="H81" s="1"/>
  <c r="E9"/>
  <c r="B76"/>
  <c r="E22"/>
  <c r="H22" s="1"/>
  <c r="Q65" i="2"/>
  <c r="E32" i="4"/>
  <c r="B59"/>
  <c r="B23"/>
  <c r="P67" i="2"/>
  <c r="B54" i="4"/>
  <c r="B33"/>
  <c r="B85"/>
  <c r="B11"/>
  <c r="B21"/>
  <c r="B14"/>
  <c r="B36"/>
  <c r="E55"/>
  <c r="H55" s="1"/>
  <c r="B22"/>
  <c r="E94"/>
  <c r="B47"/>
  <c r="E61"/>
  <c r="E59"/>
  <c r="H59" s="1"/>
  <c r="L59" s="1"/>
  <c r="B46"/>
  <c r="E49"/>
  <c r="J25" i="2"/>
  <c r="D21"/>
  <c r="Q63"/>
  <c r="B5" i="4"/>
  <c r="N49" i="2"/>
  <c r="P49"/>
  <c r="F53"/>
  <c r="Q53"/>
  <c r="N21"/>
  <c r="F64"/>
  <c r="L25"/>
  <c r="L33"/>
  <c r="H25"/>
  <c r="J8"/>
  <c r="J78"/>
  <c r="P80"/>
  <c r="N76"/>
  <c r="P65"/>
  <c r="J50"/>
  <c r="F11"/>
  <c r="B68" i="4"/>
  <c r="E36"/>
  <c r="H36" s="1"/>
  <c r="E87"/>
  <c r="B29"/>
  <c r="E26"/>
  <c r="E64"/>
  <c r="H64" s="1"/>
  <c r="E44"/>
  <c r="B44"/>
  <c r="E6"/>
  <c r="E23"/>
  <c r="H23" s="1"/>
  <c r="K23" s="1"/>
  <c r="B24"/>
  <c r="B49"/>
  <c r="H49" s="1"/>
  <c r="B55"/>
  <c r="J55" s="1"/>
  <c r="B43"/>
  <c r="B57"/>
  <c r="E7"/>
  <c r="F25" i="2"/>
  <c r="H10"/>
  <c r="H12"/>
  <c r="J22"/>
  <c r="L22"/>
  <c r="P33"/>
  <c r="H34"/>
  <c r="H49"/>
  <c r="Q50"/>
  <c r="N64"/>
  <c r="L67"/>
  <c r="P76"/>
  <c r="N77"/>
  <c r="N78"/>
  <c r="E78" i="4"/>
  <c r="E13"/>
  <c r="E92"/>
  <c r="H92" s="1"/>
  <c r="E58"/>
  <c r="H58" s="1"/>
  <c r="P48" i="2"/>
  <c r="E40" i="4"/>
  <c r="B58"/>
  <c r="J58" s="1"/>
  <c r="E75"/>
  <c r="E54"/>
  <c r="H54" s="1"/>
  <c r="L54" s="1"/>
  <c r="B89"/>
  <c r="B17"/>
  <c r="B91"/>
  <c r="B75"/>
  <c r="B93"/>
  <c r="J93" s="1"/>
  <c r="E76"/>
  <c r="J76" s="1"/>
  <c r="B87"/>
  <c r="J87" s="1"/>
  <c r="E84"/>
  <c r="E31"/>
  <c r="B25"/>
  <c r="J25" s="1"/>
  <c r="L65" i="2"/>
  <c r="R67"/>
  <c r="Q22"/>
  <c r="Q11"/>
  <c r="B74" i="4"/>
  <c r="J74" s="1"/>
  <c r="E72"/>
  <c r="B70"/>
  <c r="E66"/>
  <c r="H66" s="1"/>
  <c r="K66" s="1"/>
  <c r="E10"/>
  <c r="B82"/>
  <c r="E19"/>
  <c r="H19" s="1"/>
  <c r="K19" s="1"/>
  <c r="E50"/>
  <c r="E53"/>
  <c r="H53" s="1"/>
  <c r="K53" s="1"/>
  <c r="B51"/>
  <c r="B64"/>
  <c r="J64" s="1"/>
  <c r="B60"/>
  <c r="E77"/>
  <c r="H77" s="1"/>
  <c r="K77" s="1"/>
  <c r="E21"/>
  <c r="H21" s="1"/>
  <c r="D53" i="2"/>
  <c r="N48"/>
  <c r="E38" i="4"/>
  <c r="E57"/>
  <c r="H57" s="1"/>
  <c r="L57" s="1"/>
  <c r="Q64" i="2"/>
  <c r="Q38"/>
  <c r="H75" i="4"/>
  <c r="K75" s="1"/>
  <c r="J33" i="2"/>
  <c r="J22" i="4"/>
  <c r="H25"/>
  <c r="K25" s="1"/>
  <c r="Q81" i="2"/>
  <c r="P20"/>
  <c r="P50"/>
  <c r="R50" s="1"/>
  <c r="E86" i="4"/>
  <c r="E37"/>
  <c r="J39"/>
  <c r="B34"/>
  <c r="E5"/>
  <c r="H5" s="1"/>
  <c r="L5" s="1"/>
  <c r="H74"/>
  <c r="E73"/>
  <c r="H73" s="1"/>
  <c r="K73" s="1"/>
  <c r="E68"/>
  <c r="B16"/>
  <c r="E51"/>
  <c r="H51" s="1"/>
  <c r="B32"/>
  <c r="B86"/>
  <c r="J86" s="1"/>
  <c r="B13"/>
  <c r="J13" s="1"/>
  <c r="E67"/>
  <c r="H67" s="1"/>
  <c r="K67" s="1"/>
  <c r="B83"/>
  <c r="B65"/>
  <c r="B9"/>
  <c r="J9" s="1"/>
  <c r="B63"/>
  <c r="B45"/>
  <c r="J53"/>
  <c r="H87"/>
  <c r="K87" s="1"/>
  <c r="B40"/>
  <c r="J40" s="1"/>
  <c r="B50"/>
  <c r="J50" s="1"/>
  <c r="P9" i="2"/>
  <c r="H20"/>
  <c r="P53"/>
  <c r="D51"/>
  <c r="D66"/>
  <c r="Q79"/>
  <c r="H39" i="4"/>
  <c r="L39" s="1"/>
  <c r="N8" i="2"/>
  <c r="Q37"/>
  <c r="R37" s="1"/>
  <c r="J66" i="4"/>
  <c r="P63" i="2"/>
  <c r="H9" i="4"/>
  <c r="H76"/>
  <c r="K76" s="1"/>
  <c r="J75"/>
  <c r="P35" i="2"/>
  <c r="J81"/>
  <c r="H66"/>
  <c r="Q66"/>
  <c r="Q62"/>
  <c r="D63"/>
  <c r="Q12"/>
  <c r="R12" s="1"/>
  <c r="P78"/>
  <c r="P7"/>
  <c r="L76"/>
  <c r="J49"/>
  <c r="Q24"/>
  <c r="D67"/>
  <c r="B42" i="4"/>
  <c r="E33"/>
  <c r="H33" s="1"/>
  <c r="B15"/>
  <c r="L20" i="2"/>
  <c r="L23" i="4"/>
  <c r="K22"/>
  <c r="L22"/>
  <c r="B41"/>
  <c r="J41" s="1"/>
  <c r="E45"/>
  <c r="H45" s="1"/>
  <c r="E65"/>
  <c r="H65" s="1"/>
  <c r="E18"/>
  <c r="E71"/>
  <c r="H71" s="1"/>
  <c r="E20"/>
  <c r="E79"/>
  <c r="E63"/>
  <c r="H63" s="1"/>
  <c r="J49"/>
  <c r="E29"/>
  <c r="H29" s="1"/>
  <c r="E14"/>
  <c r="H14" s="1"/>
  <c r="E15"/>
  <c r="J54"/>
  <c r="J36"/>
  <c r="K36"/>
  <c r="L36"/>
  <c r="B18"/>
  <c r="J92"/>
  <c r="L92"/>
  <c r="K92"/>
  <c r="B56"/>
  <c r="H56" s="1"/>
  <c r="F23" i="2"/>
  <c r="J24"/>
  <c r="E82" i="4"/>
  <c r="H82" s="1"/>
  <c r="B28"/>
  <c r="J28" s="1"/>
  <c r="B10"/>
  <c r="J10" s="1"/>
  <c r="N23" i="2"/>
  <c r="P81"/>
  <c r="R81" s="1"/>
  <c r="F37"/>
  <c r="J77"/>
  <c r="Q78"/>
  <c r="H80"/>
  <c r="L78"/>
  <c r="F76"/>
  <c r="H52"/>
  <c r="N36"/>
  <c r="J38"/>
  <c r="L35"/>
  <c r="F33"/>
  <c r="J37"/>
  <c r="L36"/>
  <c r="H24"/>
  <c r="P21"/>
  <c r="Q20"/>
  <c r="N10"/>
  <c r="H11"/>
  <c r="L9"/>
  <c r="H62"/>
  <c r="J52"/>
  <c r="P24"/>
  <c r="L23"/>
  <c r="D9"/>
  <c r="L81"/>
  <c r="H63"/>
  <c r="J62"/>
  <c r="N37"/>
  <c r="H21"/>
  <c r="N11"/>
  <c r="D10"/>
  <c r="F9"/>
  <c r="F79"/>
  <c r="D80"/>
  <c r="H67"/>
  <c r="J63"/>
  <c r="F65"/>
  <c r="F51"/>
  <c r="F36"/>
  <c r="D52"/>
  <c r="H38"/>
  <c r="F10"/>
  <c r="H79"/>
  <c r="Q21"/>
  <c r="F24"/>
  <c r="J9"/>
  <c r="N63"/>
  <c r="F62"/>
  <c r="N79"/>
  <c r="H76"/>
  <c r="J80"/>
  <c r="N65"/>
  <c r="L79"/>
  <c r="F81"/>
  <c r="H37"/>
  <c r="D49"/>
  <c r="N51"/>
  <c r="F38"/>
  <c r="L10"/>
  <c r="J48"/>
  <c r="N52"/>
  <c r="D50"/>
  <c r="L51"/>
  <c r="N80"/>
  <c r="H48"/>
  <c r="N66"/>
  <c r="D64"/>
  <c r="F78"/>
  <c r="J76"/>
  <c r="D35"/>
  <c r="F35"/>
  <c r="J21"/>
  <c r="N50"/>
  <c r="L62"/>
  <c r="N22"/>
  <c r="N24"/>
  <c r="H81"/>
  <c r="J20"/>
  <c r="Q49"/>
  <c r="P66"/>
  <c r="R66" s="1"/>
  <c r="Q77"/>
  <c r="R77" s="1"/>
  <c r="L7"/>
  <c r="N7"/>
  <c r="P11"/>
  <c r="R11" s="1"/>
  <c r="H36"/>
  <c r="Q33"/>
  <c r="L49"/>
  <c r="P52"/>
  <c r="R52" s="1"/>
  <c r="L63"/>
  <c r="H65"/>
  <c r="H23"/>
  <c r="D25"/>
  <c r="O25" s="1"/>
  <c r="Q80"/>
  <c r="R80" s="1"/>
  <c r="R53"/>
  <c r="P8"/>
  <c r="B62" i="4"/>
  <c r="B8"/>
  <c r="E43"/>
  <c r="H43" s="1"/>
  <c r="E60"/>
  <c r="H60" s="1"/>
  <c r="E27"/>
  <c r="B31"/>
  <c r="J31" s="1"/>
  <c r="B94"/>
  <c r="J94" s="1"/>
  <c r="E90"/>
  <c r="E35"/>
  <c r="H35" s="1"/>
  <c r="B72"/>
  <c r="E89"/>
  <c r="H89" s="1"/>
  <c r="E70"/>
  <c r="H70" s="1"/>
  <c r="E12"/>
  <c r="E47"/>
  <c r="H47" s="1"/>
  <c r="E30"/>
  <c r="E24"/>
  <c r="H24" s="1"/>
  <c r="B61"/>
  <c r="J61" s="1"/>
  <c r="B79"/>
  <c r="J79" s="1"/>
  <c r="B6"/>
  <c r="J6" s="1"/>
  <c r="R48" i="2"/>
  <c r="R65"/>
  <c r="R25"/>
  <c r="R35"/>
  <c r="R63"/>
  <c r="Q7"/>
  <c r="L38"/>
  <c r="Q76"/>
  <c r="R76" s="1"/>
  <c r="D77"/>
  <c r="O77" s="1"/>
  <c r="J67"/>
  <c r="J64"/>
  <c r="Q51"/>
  <c r="L48"/>
  <c r="J35"/>
  <c r="D38"/>
  <c r="P38"/>
  <c r="R38" s="1"/>
  <c r="P23"/>
  <c r="R23" s="1"/>
  <c r="D22"/>
  <c r="O22" s="1"/>
  <c r="D23"/>
  <c r="P22"/>
  <c r="R22" s="1"/>
  <c r="J12"/>
  <c r="H8"/>
  <c r="L8"/>
  <c r="Q8"/>
  <c r="B37" i="4"/>
  <c r="J37" s="1"/>
  <c r="B80"/>
  <c r="B38"/>
  <c r="H38" s="1"/>
  <c r="Q9" i="2"/>
  <c r="E91" i="4"/>
  <c r="H91" s="1"/>
  <c r="E52"/>
  <c r="H52" s="1"/>
  <c r="K52" s="1"/>
  <c r="E11"/>
  <c r="H11" s="1"/>
  <c r="E80"/>
  <c r="H80" s="1"/>
  <c r="B27"/>
  <c r="J27" s="1"/>
  <c r="B7"/>
  <c r="J7" s="1"/>
  <c r="E42"/>
  <c r="H42" s="1"/>
  <c r="B26"/>
  <c r="J26" s="1"/>
  <c r="E62"/>
  <c r="H62" s="1"/>
  <c r="B48"/>
  <c r="J48" s="1"/>
  <c r="E17"/>
  <c r="H17" s="1"/>
  <c r="B84"/>
  <c r="J84" s="1"/>
  <c r="E16"/>
  <c r="H16" s="1"/>
  <c r="E69"/>
  <c r="B69"/>
  <c r="E34"/>
  <c r="H34" s="1"/>
  <c r="E85"/>
  <c r="H85" s="1"/>
  <c r="B12"/>
  <c r="J12" s="1"/>
  <c r="B88"/>
  <c r="J88" s="1"/>
  <c r="E83"/>
  <c r="H83" s="1"/>
  <c r="E8"/>
  <c r="H8" s="1"/>
  <c r="E46"/>
  <c r="H46" s="1"/>
  <c r="B30"/>
  <c r="J30" s="1"/>
  <c r="B20"/>
  <c r="B90"/>
  <c r="J90" s="1"/>
  <c r="B78"/>
  <c r="J78" s="1"/>
  <c r="B81"/>
  <c r="J81" s="1"/>
  <c r="D81" i="2"/>
  <c r="N35"/>
  <c r="L53"/>
  <c r="O53" s="1"/>
  <c r="F48"/>
  <c r="L64"/>
  <c r="N33"/>
  <c r="F66"/>
  <c r="J7"/>
  <c r="D79"/>
  <c r="J11"/>
  <c r="O11" s="1"/>
  <c r="N34"/>
  <c r="F67"/>
  <c r="D34"/>
  <c r="L12"/>
  <c r="Q34"/>
  <c r="R34" s="1"/>
  <c r="Q10"/>
  <c r="R10" s="1"/>
  <c r="Q36"/>
  <c r="R36" s="1"/>
  <c r="P51"/>
  <c r="P62"/>
  <c r="R62" s="1"/>
  <c r="P64"/>
  <c r="R64" s="1"/>
  <c r="P79"/>
  <c r="R79" s="1"/>
  <c r="H33"/>
  <c r="H18" i="4" l="1"/>
  <c r="H10"/>
  <c r="J19"/>
  <c r="H93"/>
  <c r="J15"/>
  <c r="J85"/>
  <c r="J59"/>
  <c r="L77"/>
  <c r="R49" i="2"/>
  <c r="R33"/>
  <c r="R7"/>
  <c r="L58" i="4"/>
  <c r="K74"/>
  <c r="O36" i="2"/>
  <c r="H32" i="4"/>
  <c r="L32" s="1"/>
  <c r="L74"/>
  <c r="K58"/>
  <c r="K55"/>
  <c r="L55"/>
  <c r="J72"/>
  <c r="J80"/>
  <c r="H69"/>
  <c r="L69" s="1"/>
  <c r="H90"/>
  <c r="L90" s="1"/>
  <c r="J73"/>
  <c r="L66"/>
  <c r="J77"/>
  <c r="H78"/>
  <c r="L78" s="1"/>
  <c r="J44"/>
  <c r="K49"/>
  <c r="L49"/>
  <c r="J34"/>
  <c r="H31"/>
  <c r="L31" s="1"/>
  <c r="H44"/>
  <c r="J46"/>
  <c r="J23"/>
  <c r="J69"/>
  <c r="J51"/>
  <c r="J57"/>
  <c r="H6"/>
  <c r="L6" s="1"/>
  <c r="H61"/>
  <c r="L61" s="1"/>
  <c r="J21"/>
  <c r="L67"/>
  <c r="K59"/>
  <c r="O67" i="2"/>
  <c r="J68" i="4"/>
  <c r="H68"/>
  <c r="L68" s="1"/>
  <c r="R9" i="2"/>
  <c r="O20"/>
  <c r="R24"/>
  <c r="L25" i="4"/>
  <c r="K64"/>
  <c r="H13"/>
  <c r="L13" s="1"/>
  <c r="K9"/>
  <c r="L75"/>
  <c r="K57"/>
  <c r="L53"/>
  <c r="K21"/>
  <c r="L21"/>
  <c r="K39"/>
  <c r="L51"/>
  <c r="L64"/>
  <c r="J32"/>
  <c r="J70"/>
  <c r="J91"/>
  <c r="H79"/>
  <c r="L79" s="1"/>
  <c r="O33" i="2"/>
  <c r="O34"/>
  <c r="O49"/>
  <c r="H86" i="4"/>
  <c r="L86" s="1"/>
  <c r="J82"/>
  <c r="J67"/>
  <c r="H88"/>
  <c r="L88" s="1"/>
  <c r="O66" i="2"/>
  <c r="R51"/>
  <c r="L73" i="4"/>
  <c r="O50" i="2"/>
  <c r="J16" i="4"/>
  <c r="J5"/>
  <c r="J35"/>
  <c r="J43"/>
  <c r="H41"/>
  <c r="K41" s="1"/>
  <c r="H7"/>
  <c r="K7" s="1"/>
  <c r="H26"/>
  <c r="K26" s="1"/>
  <c r="H12"/>
  <c r="K12" s="1"/>
  <c r="J42"/>
  <c r="J63"/>
  <c r="H40"/>
  <c r="J60"/>
  <c r="H28"/>
  <c r="K28" s="1"/>
  <c r="R20" i="2"/>
  <c r="R8"/>
  <c r="R78"/>
  <c r="L19" i="4"/>
  <c r="O7" i="2"/>
  <c r="O21"/>
  <c r="R21"/>
  <c r="L76" i="4"/>
  <c r="L87"/>
  <c r="J45"/>
  <c r="K5"/>
  <c r="K51"/>
  <c r="K54"/>
  <c r="K32"/>
  <c r="K68"/>
  <c r="L9"/>
  <c r="H30"/>
  <c r="L30" s="1"/>
  <c r="O38" i="2"/>
  <c r="H27" i="4"/>
  <c r="L27" s="1"/>
  <c r="J62"/>
  <c r="O65" i="2"/>
  <c r="H15" i="4"/>
  <c r="L15" s="1"/>
  <c r="H20"/>
  <c r="L20" s="1"/>
  <c r="J83"/>
  <c r="J65"/>
  <c r="J17"/>
  <c r="H37"/>
  <c r="K37" s="1"/>
  <c r="H50"/>
  <c r="J52"/>
  <c r="J24"/>
  <c r="J71"/>
  <c r="H84"/>
  <c r="L84" s="1"/>
  <c r="H72"/>
  <c r="K72" s="1"/>
  <c r="J47"/>
  <c r="J29"/>
  <c r="J8"/>
  <c r="J89"/>
  <c r="J14"/>
  <c r="J11"/>
  <c r="H48"/>
  <c r="K48" s="1"/>
  <c r="H94"/>
  <c r="K94" s="1"/>
  <c r="J33"/>
  <c r="O63" i="2"/>
  <c r="O24"/>
  <c r="O10"/>
  <c r="O37"/>
  <c r="O81"/>
  <c r="O51"/>
  <c r="O52"/>
  <c r="K16" i="4"/>
  <c r="L16"/>
  <c r="K62"/>
  <c r="L62"/>
  <c r="K42"/>
  <c r="L42"/>
  <c r="K24"/>
  <c r="L24"/>
  <c r="L71"/>
  <c r="K71"/>
  <c r="L65"/>
  <c r="K65"/>
  <c r="L45"/>
  <c r="K45"/>
  <c r="L33"/>
  <c r="K33"/>
  <c r="K10"/>
  <c r="L81"/>
  <c r="L83"/>
  <c r="K83"/>
  <c r="K80"/>
  <c r="L80"/>
  <c r="L47"/>
  <c r="K47"/>
  <c r="L35"/>
  <c r="K35"/>
  <c r="O80" i="2"/>
  <c r="L10" i="4"/>
  <c r="K61"/>
  <c r="K81"/>
  <c r="L43"/>
  <c r="K43"/>
  <c r="K79"/>
  <c r="K60"/>
  <c r="L60"/>
  <c r="K8"/>
  <c r="L8"/>
  <c r="L63"/>
  <c r="K63"/>
  <c r="K46"/>
  <c r="L46"/>
  <c r="K82"/>
  <c r="L82"/>
  <c r="L11"/>
  <c r="K11"/>
  <c r="L85"/>
  <c r="K85"/>
  <c r="L29"/>
  <c r="K29"/>
  <c r="L52"/>
  <c r="K34"/>
  <c r="L34"/>
  <c r="K14"/>
  <c r="L14"/>
  <c r="K70"/>
  <c r="L70"/>
  <c r="L89"/>
  <c r="K89"/>
  <c r="J18"/>
  <c r="K18"/>
  <c r="L18"/>
  <c r="L17"/>
  <c r="K17"/>
  <c r="L91"/>
  <c r="K91"/>
  <c r="J20"/>
  <c r="J38"/>
  <c r="K38"/>
  <c r="L38"/>
  <c r="J56"/>
  <c r="K56"/>
  <c r="L56"/>
  <c r="O76" i="2"/>
  <c r="O62"/>
  <c r="O78"/>
  <c r="O79"/>
  <c r="O9"/>
  <c r="O23"/>
  <c r="O64"/>
  <c r="O12"/>
  <c r="O35"/>
  <c r="O48"/>
  <c r="O8"/>
  <c r="L93" i="4" l="1"/>
  <c r="K93"/>
  <c r="K90"/>
  <c r="K69"/>
  <c r="K31"/>
  <c r="K6"/>
  <c r="K78"/>
  <c r="K44"/>
  <c r="L44"/>
  <c r="L28"/>
  <c r="L12"/>
  <c r="K88"/>
  <c r="K13"/>
  <c r="L26"/>
  <c r="L7"/>
  <c r="L37"/>
  <c r="K86"/>
  <c r="L41"/>
  <c r="L94"/>
  <c r="K40"/>
  <c r="L40"/>
  <c r="K30"/>
  <c r="K27"/>
  <c r="L72"/>
  <c r="K15"/>
  <c r="K84"/>
  <c r="L48"/>
  <c r="K20"/>
  <c r="L50"/>
  <c r="K50"/>
</calcChain>
</file>

<file path=xl/sharedStrings.xml><?xml version="1.0" encoding="utf-8"?>
<sst xmlns="http://schemas.openxmlformats.org/spreadsheetml/2006/main" count="401" uniqueCount="118">
  <si>
    <t>Event</t>
  </si>
  <si>
    <t>Date</t>
  </si>
  <si>
    <t>NSW</t>
  </si>
  <si>
    <t>ACA [ID]</t>
  </si>
  <si>
    <t xml:space="preserve">Surname  </t>
  </si>
  <si>
    <t>First name</t>
  </si>
  <si>
    <t xml:space="preserve">Club </t>
  </si>
  <si>
    <t>Index</t>
  </si>
  <si>
    <t>Hdcp</t>
  </si>
  <si>
    <t>o</t>
  </si>
  <si>
    <t>A</t>
  </si>
  <si>
    <t>Toronto</t>
  </si>
  <si>
    <t>B</t>
  </si>
  <si>
    <t>C</t>
  </si>
  <si>
    <t>D</t>
  </si>
  <si>
    <t>E</t>
  </si>
  <si>
    <t>F</t>
  </si>
  <si>
    <t>l</t>
  </si>
  <si>
    <t>c</t>
  </si>
  <si>
    <t>k</t>
  </si>
  <si>
    <t>State</t>
  </si>
  <si>
    <t>Finish</t>
  </si>
  <si>
    <t xml:space="preserve">Start </t>
  </si>
  <si>
    <t>Players Information:</t>
  </si>
  <si>
    <t>BLOCK A</t>
  </si>
  <si>
    <t>WINS</t>
  </si>
  <si>
    <t>FOR</t>
  </si>
  <si>
    <t>AGAINST</t>
  </si>
  <si>
    <t>NET</t>
  </si>
  <si>
    <t>PLACE</t>
  </si>
  <si>
    <t>BLOCK B</t>
  </si>
  <si>
    <t>BLOCK C</t>
  </si>
  <si>
    <t>BLOCK D</t>
  </si>
  <si>
    <t>BLOCK E</t>
  </si>
  <si>
    <t>BLOCK F</t>
  </si>
  <si>
    <t>V</t>
  </si>
  <si>
    <t xml:space="preserve"> </t>
  </si>
  <si>
    <t>Mt Sugarloaf</t>
  </si>
  <si>
    <t>Urunga</t>
  </si>
  <si>
    <t>Graham</t>
  </si>
  <si>
    <t>Innocent</t>
  </si>
  <si>
    <t>Beat</t>
  </si>
  <si>
    <t>Change</t>
  </si>
  <si>
    <t>Margaret</t>
  </si>
  <si>
    <t>Macquarie City Golf Croquet Carnival</t>
  </si>
  <si>
    <t>2 - 4 July 2014</t>
  </si>
  <si>
    <t>Macquarie CityGolf Croquet Carnival</t>
  </si>
  <si>
    <t>National Park</t>
  </si>
  <si>
    <t>Knox</t>
  </si>
  <si>
    <t>Forster</t>
  </si>
  <si>
    <t>Sullivan</t>
  </si>
  <si>
    <t>Ian</t>
  </si>
  <si>
    <t>Sandra</t>
  </si>
  <si>
    <t>Jones</t>
  </si>
  <si>
    <t>Pedemont</t>
  </si>
  <si>
    <t>Wiemers</t>
  </si>
  <si>
    <t>Pam</t>
  </si>
  <si>
    <t>Diana</t>
  </si>
  <si>
    <t>Anderson</t>
  </si>
  <si>
    <t>Helen</t>
  </si>
  <si>
    <t>Saxton</t>
  </si>
  <si>
    <t>Deb</t>
  </si>
  <si>
    <t>Rankin</t>
  </si>
  <si>
    <t>Don</t>
  </si>
  <si>
    <t>Yardy</t>
  </si>
  <si>
    <t>Glenda</t>
  </si>
  <si>
    <t>Woods</t>
  </si>
  <si>
    <t>Elizabeth</t>
  </si>
  <si>
    <t>Sharon</t>
  </si>
  <si>
    <t>29,30 June-1  July2016</t>
  </si>
  <si>
    <t>Piggott</t>
  </si>
  <si>
    <t>Barb</t>
  </si>
  <si>
    <t>Barenthien</t>
  </si>
  <si>
    <t>Gary</t>
  </si>
  <si>
    <t>Sth West Rocks</t>
  </si>
  <si>
    <t>Wild</t>
  </si>
  <si>
    <t>Brenda</t>
  </si>
  <si>
    <t>Munns</t>
  </si>
  <si>
    <t>Bill</t>
  </si>
  <si>
    <t>Page</t>
  </si>
  <si>
    <t>Kevin</t>
  </si>
  <si>
    <t>Maitland</t>
  </si>
  <si>
    <t>Kelly</t>
  </si>
  <si>
    <t>Edna</t>
  </si>
  <si>
    <t>Young</t>
  </si>
  <si>
    <t>Hokin</t>
  </si>
  <si>
    <t>Bob</t>
  </si>
  <si>
    <t>Taree</t>
  </si>
  <si>
    <t>McAlary</t>
  </si>
  <si>
    <t>Bernie</t>
  </si>
  <si>
    <t>Wollongong</t>
  </si>
  <si>
    <t>Ball</t>
  </si>
  <si>
    <t>John</t>
  </si>
  <si>
    <t>Shirley</t>
  </si>
  <si>
    <t>Jan</t>
  </si>
  <si>
    <t>Poynter</t>
  </si>
  <si>
    <t>Patricia</t>
  </si>
  <si>
    <t>Nowra</t>
  </si>
  <si>
    <t>Baldwin</t>
  </si>
  <si>
    <t>Jenny</t>
  </si>
  <si>
    <t>Bell</t>
  </si>
  <si>
    <t>Ron</t>
  </si>
  <si>
    <t>Maybury</t>
  </si>
  <si>
    <t>Lyng</t>
  </si>
  <si>
    <t>Ted</t>
  </si>
  <si>
    <t>Keith</t>
  </si>
  <si>
    <t>Garry</t>
  </si>
  <si>
    <t>Williamson</t>
  </si>
  <si>
    <t>Key</t>
  </si>
  <si>
    <t>Betty</t>
  </si>
  <si>
    <t>Orange</t>
  </si>
  <si>
    <t>Marie</t>
  </si>
  <si>
    <t>Duncan</t>
  </si>
  <si>
    <t>Bev</t>
  </si>
  <si>
    <t>Gail</t>
  </si>
  <si>
    <t>Liz</t>
  </si>
  <si>
    <t>29,30 June,1 July 2016</t>
  </si>
  <si>
    <t>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</si>
</sst>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4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6"/>
      <name val="Verdana"/>
      <family val="2"/>
    </font>
    <font>
      <sz val="6"/>
      <color indexed="8"/>
      <name val="Verdana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rgb="FFFF0000"/>
      <name val="Calibri"/>
      <family val="2"/>
    </font>
    <font>
      <b/>
      <sz val="10"/>
      <color theme="1" tint="0.249977111117893"/>
      <name val="Verdana"/>
      <family val="2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Verdana"/>
      <family val="2"/>
    </font>
    <font>
      <b/>
      <sz val="11"/>
      <color theme="1" tint="0.249977111117893"/>
      <name val="Calibri"/>
      <family val="2"/>
    </font>
    <font>
      <sz val="11"/>
      <color theme="1" tint="0.249977111117893"/>
      <name val="Arial"/>
      <family val="2"/>
    </font>
    <font>
      <sz val="10"/>
      <color theme="1" tint="0.249977111117893"/>
      <name val="Verdana"/>
      <family val="2"/>
    </font>
    <font>
      <u/>
      <sz val="10"/>
      <color theme="1" tint="0.249977111117893"/>
      <name val="Verdana"/>
      <family val="2"/>
    </font>
    <font>
      <sz val="10"/>
      <color theme="1" tint="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5" fillId="8" borderId="17" xfId="0" applyFont="1" applyFill="1" applyBorder="1"/>
    <xf numFmtId="0" fontId="6" fillId="8" borderId="13" xfId="0" applyFont="1" applyFill="1" applyBorder="1"/>
    <xf numFmtId="0" fontId="6" fillId="0" borderId="17" xfId="0" applyFont="1" applyBorder="1"/>
    <xf numFmtId="0" fontId="8" fillId="0" borderId="8" xfId="0" applyFont="1" applyBorder="1" applyAlignment="1">
      <alignment horizontal="center"/>
    </xf>
    <xf numFmtId="0" fontId="6" fillId="8" borderId="17" xfId="0" applyFont="1" applyFill="1" applyBorder="1"/>
    <xf numFmtId="0" fontId="9" fillId="0" borderId="8" xfId="0" applyFont="1" applyBorder="1" applyAlignment="1">
      <alignment horizontal="center"/>
    </xf>
    <xf numFmtId="0" fontId="13" fillId="0" borderId="17" xfId="0" applyFont="1" applyBorder="1"/>
    <xf numFmtId="0" fontId="7" fillId="0" borderId="17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center"/>
    </xf>
    <xf numFmtId="0" fontId="7" fillId="0" borderId="8" xfId="0" applyFont="1" applyBorder="1"/>
    <xf numFmtId="0" fontId="11" fillId="0" borderId="8" xfId="0" applyFont="1" applyBorder="1"/>
    <xf numFmtId="0" fontId="6" fillId="0" borderId="8" xfId="0" applyFont="1" applyBorder="1"/>
    <xf numFmtId="0" fontId="7" fillId="8" borderId="8" xfId="0" applyFont="1" applyFill="1" applyBorder="1"/>
    <xf numFmtId="0" fontId="11" fillId="8" borderId="8" xfId="0" applyFont="1" applyFill="1" applyBorder="1"/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5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6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1" applyFont="1" applyAlignment="1" applyProtection="1">
      <alignment horizontal="center"/>
      <protection locked="0"/>
    </xf>
    <xf numFmtId="0" fontId="17" fillId="2" borderId="10" xfId="0" applyFont="1" applyFill="1" applyBorder="1" applyAlignment="1">
      <alignment horizontal="center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2" borderId="8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0" borderId="21" xfId="0" applyFont="1" applyBorder="1"/>
    <xf numFmtId="0" fontId="17" fillId="3" borderId="11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 locked="0"/>
    </xf>
    <xf numFmtId="0" fontId="20" fillId="9" borderId="20" xfId="0" applyFont="1" applyFill="1" applyBorder="1" applyAlignment="1">
      <alignment horizontal="center"/>
    </xf>
    <xf numFmtId="0" fontId="20" fillId="9" borderId="30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20" fillId="9" borderId="29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20" fillId="0" borderId="8" xfId="0" applyFont="1" applyFill="1" applyBorder="1" applyAlignment="1" applyProtection="1">
      <alignment horizontal="center"/>
      <protection locked="0"/>
    </xf>
    <xf numFmtId="0" fontId="16" fillId="5" borderId="4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17" fillId="0" borderId="0" xfId="0" applyFont="1" applyBorder="1"/>
    <xf numFmtId="0" fontId="16" fillId="6" borderId="3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7" borderId="20" xfId="0" applyFont="1" applyFill="1" applyBorder="1" applyAlignment="1" applyProtection="1">
      <alignment horizontal="center"/>
      <protection locked="0"/>
    </xf>
    <xf numFmtId="0" fontId="20" fillId="7" borderId="30" xfId="0" applyFont="1" applyFill="1" applyBorder="1" applyAlignment="1" applyProtection="1">
      <alignment horizontal="center"/>
      <protection locked="0"/>
    </xf>
    <xf numFmtId="0" fontId="16" fillId="7" borderId="6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20" fillId="7" borderId="8" xfId="0" applyFont="1" applyFill="1" applyBorder="1" applyAlignment="1" applyProtection="1">
      <alignment horizontal="center"/>
      <protection locked="0"/>
    </xf>
    <xf numFmtId="0" fontId="20" fillId="7" borderId="17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/>
    <xf numFmtId="0" fontId="16" fillId="7" borderId="7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20" fillId="0" borderId="19" xfId="0" applyFont="1" applyFill="1" applyBorder="1" applyAlignment="1" applyProtection="1">
      <alignment horizontal="center"/>
      <protection locked="0"/>
    </xf>
    <xf numFmtId="0" fontId="20" fillId="7" borderId="19" xfId="0" applyFont="1" applyFill="1" applyBorder="1" applyAlignment="1" applyProtection="1">
      <alignment horizontal="center"/>
      <protection locked="0"/>
    </xf>
    <xf numFmtId="0" fontId="20" fillId="7" borderId="29" xfId="0" applyFont="1" applyFill="1" applyBorder="1" applyAlignment="1" applyProtection="1">
      <alignment horizontal="center"/>
      <protection locked="0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1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indexed="51"/>
          <bgColor indexed="51"/>
        </patternFill>
      </fill>
    </dxf>
    <dxf>
      <fill>
        <patternFill>
          <fgColor indexed="51"/>
          <bgColor indexed="51"/>
        </patternFill>
      </fill>
    </dxf>
    <dxf>
      <fill>
        <patternFill patternType="solid">
          <fgColor indexed="51"/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topLeftCell="A20" workbookViewId="0">
      <selection activeCell="J21" sqref="J21"/>
    </sheetView>
  </sheetViews>
  <sheetFormatPr defaultRowHeight="18" customHeight="1"/>
  <cols>
    <col min="1" max="1" width="3.7109375" style="34" customWidth="1"/>
    <col min="2" max="2" width="3.7109375" style="37" customWidth="1"/>
    <col min="3" max="3" width="7.7109375" style="37" customWidth="1"/>
    <col min="4" max="4" width="16" style="37" bestFit="1" customWidth="1"/>
    <col min="5" max="5" width="10.7109375" style="37" customWidth="1"/>
    <col min="6" max="6" width="18.85546875" style="37" bestFit="1" customWidth="1"/>
    <col min="7" max="10" width="7.7109375" style="37" customWidth="1"/>
    <col min="11" max="12" width="9.140625" style="37" customWidth="1"/>
    <col min="13" max="13" width="9.140625" style="48" customWidth="1"/>
    <col min="14" max="19" width="9.140625" style="37" customWidth="1"/>
    <col min="20" max="16384" width="9.140625" style="38"/>
  </cols>
  <sheetData>
    <row r="1" spans="1:19" ht="18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9" s="41" customFormat="1" ht="18" customHeight="1">
      <c r="A2" s="39" t="s">
        <v>0</v>
      </c>
      <c r="B2" s="40"/>
      <c r="D2" s="39"/>
      <c r="E2" s="39"/>
      <c r="F2" s="39" t="s">
        <v>1</v>
      </c>
      <c r="G2" s="39"/>
      <c r="H2" s="39"/>
      <c r="I2" s="40"/>
      <c r="J2" s="42" t="s">
        <v>20</v>
      </c>
      <c r="K2" s="40"/>
      <c r="L2" s="40"/>
      <c r="M2" s="43"/>
    </row>
    <row r="3" spans="1:19" s="41" customFormat="1" ht="18" customHeight="1">
      <c r="A3" s="44" t="s">
        <v>46</v>
      </c>
      <c r="B3" s="40"/>
      <c r="E3" s="40"/>
      <c r="F3" s="45" t="s">
        <v>69</v>
      </c>
      <c r="G3" s="40"/>
      <c r="H3" s="40"/>
      <c r="I3" s="40"/>
      <c r="J3" s="46" t="s">
        <v>2</v>
      </c>
      <c r="K3" s="40"/>
      <c r="L3" s="40"/>
      <c r="M3" s="43"/>
    </row>
    <row r="4" spans="1:19" ht="18" customHeight="1" thickBot="1">
      <c r="B4" s="35"/>
      <c r="C4" s="35"/>
      <c r="D4" s="35"/>
      <c r="E4" s="35"/>
      <c r="F4" s="35"/>
      <c r="G4" s="35"/>
      <c r="H4" s="35"/>
      <c r="I4" s="35"/>
      <c r="J4" s="47"/>
      <c r="K4" s="35"/>
      <c r="L4" s="35"/>
      <c r="M4" s="36"/>
      <c r="N4" s="48"/>
      <c r="O4" s="48"/>
      <c r="P4" s="48"/>
      <c r="Q4" s="48"/>
      <c r="R4" s="48"/>
      <c r="S4" s="48"/>
    </row>
    <row r="5" spans="1:19" ht="18" customHeight="1" thickBot="1">
      <c r="A5" s="49"/>
      <c r="B5" s="35"/>
      <c r="C5" s="161" t="s">
        <v>23</v>
      </c>
      <c r="D5" s="162"/>
      <c r="E5" s="162"/>
      <c r="F5" s="163"/>
      <c r="G5" s="164" t="s">
        <v>22</v>
      </c>
      <c r="H5" s="165"/>
      <c r="I5" s="165" t="s">
        <v>21</v>
      </c>
      <c r="J5" s="166"/>
      <c r="K5" s="50" t="s">
        <v>42</v>
      </c>
      <c r="L5" s="35"/>
      <c r="M5" s="36"/>
      <c r="N5" s="48"/>
      <c r="O5" s="48"/>
      <c r="P5" s="48"/>
      <c r="Q5" s="48"/>
      <c r="R5" s="48"/>
      <c r="S5" s="48"/>
    </row>
    <row r="6" spans="1:19" ht="18" customHeight="1" thickBot="1">
      <c r="A6" s="51"/>
      <c r="B6" s="52"/>
      <c r="C6" s="53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 t="s">
        <v>8</v>
      </c>
      <c r="I6" s="54" t="s">
        <v>7</v>
      </c>
      <c r="J6" s="55" t="s">
        <v>8</v>
      </c>
      <c r="K6" s="56"/>
      <c r="L6" s="35"/>
      <c r="M6" s="36"/>
      <c r="N6" s="48"/>
      <c r="O6" s="48"/>
      <c r="P6" s="48"/>
      <c r="Q6" s="48"/>
      <c r="R6" s="48"/>
      <c r="S6" s="48"/>
    </row>
    <row r="7" spans="1:19" ht="18" customHeight="1">
      <c r="A7" s="57" t="s">
        <v>12</v>
      </c>
      <c r="B7" s="58">
        <v>1</v>
      </c>
      <c r="C7" s="59">
        <v>6877</v>
      </c>
      <c r="D7" s="60" t="s">
        <v>40</v>
      </c>
      <c r="E7" s="60" t="s">
        <v>39</v>
      </c>
      <c r="F7" s="60" t="s">
        <v>49</v>
      </c>
      <c r="G7" s="59">
        <v>984</v>
      </c>
      <c r="H7" s="61">
        <v>0</v>
      </c>
      <c r="I7" s="62">
        <v>978</v>
      </c>
      <c r="J7" s="63">
        <v>0</v>
      </c>
      <c r="K7" s="59"/>
      <c r="L7" s="64"/>
      <c r="M7" s="65"/>
      <c r="N7" s="48"/>
      <c r="O7" s="48"/>
      <c r="P7" s="48"/>
      <c r="Q7" s="48"/>
      <c r="R7" s="48"/>
      <c r="S7" s="66"/>
    </row>
    <row r="8" spans="1:19" ht="18" customHeight="1" thickBot="1">
      <c r="A8" s="57" t="s">
        <v>17</v>
      </c>
      <c r="B8" s="67">
        <v>2</v>
      </c>
      <c r="C8" s="68">
        <v>9990</v>
      </c>
      <c r="D8" s="60" t="s">
        <v>70</v>
      </c>
      <c r="E8" s="60" t="s">
        <v>71</v>
      </c>
      <c r="F8" s="60" t="s">
        <v>38</v>
      </c>
      <c r="G8" s="69">
        <v>673</v>
      </c>
      <c r="H8" s="61">
        <v>2</v>
      </c>
      <c r="I8" s="70">
        <v>658</v>
      </c>
      <c r="J8" s="71">
        <v>2</v>
      </c>
      <c r="K8" s="59"/>
      <c r="L8" s="64"/>
      <c r="M8" s="65"/>
      <c r="N8" s="48"/>
      <c r="O8" s="48"/>
      <c r="P8" s="48"/>
      <c r="Q8" s="48"/>
      <c r="R8" s="48"/>
      <c r="S8" s="48"/>
    </row>
    <row r="9" spans="1:19" ht="18" customHeight="1">
      <c r="A9" s="57" t="s">
        <v>9</v>
      </c>
      <c r="B9" s="67">
        <v>3</v>
      </c>
      <c r="C9" s="68">
        <v>9566</v>
      </c>
      <c r="D9" s="60" t="s">
        <v>72</v>
      </c>
      <c r="E9" s="60" t="s">
        <v>73</v>
      </c>
      <c r="F9" s="60" t="s">
        <v>74</v>
      </c>
      <c r="G9" s="68">
        <v>487</v>
      </c>
      <c r="H9" s="61">
        <v>3</v>
      </c>
      <c r="I9" s="70">
        <v>491</v>
      </c>
      <c r="J9" s="71">
        <v>3</v>
      </c>
      <c r="K9" s="59"/>
      <c r="L9" s="64"/>
      <c r="M9" s="65"/>
      <c r="N9" s="48"/>
      <c r="O9" s="48"/>
      <c r="P9" s="48"/>
      <c r="Q9" s="48"/>
      <c r="R9" s="48"/>
      <c r="S9" s="48"/>
    </row>
    <row r="10" spans="1:19" ht="18" customHeight="1" thickBot="1">
      <c r="A10" s="57" t="s">
        <v>18</v>
      </c>
      <c r="B10" s="67">
        <v>4</v>
      </c>
      <c r="C10" s="68">
        <v>8542</v>
      </c>
      <c r="D10" s="60" t="s">
        <v>75</v>
      </c>
      <c r="E10" s="60" t="s">
        <v>76</v>
      </c>
      <c r="F10" s="60" t="s">
        <v>37</v>
      </c>
      <c r="G10" s="69">
        <v>515</v>
      </c>
      <c r="H10" s="61">
        <v>3</v>
      </c>
      <c r="I10" s="70">
        <v>537</v>
      </c>
      <c r="J10" s="71">
        <v>3</v>
      </c>
      <c r="K10" s="59"/>
      <c r="L10" s="64"/>
      <c r="M10" s="65"/>
      <c r="N10" s="48"/>
      <c r="O10" s="48"/>
      <c r="P10" s="48"/>
      <c r="Q10" s="48"/>
      <c r="R10" s="48"/>
      <c r="S10" s="66"/>
    </row>
    <row r="11" spans="1:19" ht="18" customHeight="1">
      <c r="A11" s="57" t="s">
        <v>19</v>
      </c>
      <c r="B11" s="67">
        <v>5</v>
      </c>
      <c r="C11" s="68">
        <v>8327</v>
      </c>
      <c r="D11" s="60" t="s">
        <v>77</v>
      </c>
      <c r="E11" s="60" t="s">
        <v>78</v>
      </c>
      <c r="F11" s="60" t="s">
        <v>47</v>
      </c>
      <c r="G11" s="68">
        <v>436</v>
      </c>
      <c r="H11" s="61">
        <v>4</v>
      </c>
      <c r="I11" s="70">
        <v>470</v>
      </c>
      <c r="J11" s="71">
        <v>4</v>
      </c>
      <c r="K11" s="59"/>
      <c r="L11" s="64"/>
      <c r="M11" s="65"/>
      <c r="N11" s="48"/>
      <c r="O11" s="48"/>
      <c r="P11" s="48"/>
      <c r="Q11" s="48"/>
      <c r="R11" s="48"/>
      <c r="S11" s="66"/>
    </row>
    <row r="12" spans="1:19" ht="18" customHeight="1" thickBot="1">
      <c r="A12" s="72" t="s">
        <v>10</v>
      </c>
      <c r="B12" s="73">
        <v>6</v>
      </c>
      <c r="C12" s="68">
        <v>6865</v>
      </c>
      <c r="D12" s="60" t="s">
        <v>79</v>
      </c>
      <c r="E12" s="60" t="s">
        <v>80</v>
      </c>
      <c r="F12" s="60" t="s">
        <v>81</v>
      </c>
      <c r="G12" s="68">
        <v>415</v>
      </c>
      <c r="H12" s="61">
        <v>4</v>
      </c>
      <c r="I12" s="74">
        <v>371</v>
      </c>
      <c r="J12" s="75">
        <v>4</v>
      </c>
      <c r="K12" s="59"/>
      <c r="L12" s="64"/>
      <c r="M12" s="65"/>
      <c r="N12" s="48"/>
      <c r="O12" s="48"/>
      <c r="P12" s="48"/>
      <c r="Q12" s="48"/>
      <c r="R12" s="48"/>
      <c r="S12" s="48"/>
    </row>
    <row r="13" spans="1:19" ht="18" customHeight="1" thickBot="1">
      <c r="A13" s="76"/>
      <c r="B13" s="77"/>
      <c r="C13" s="78"/>
      <c r="D13" s="79"/>
      <c r="E13" s="79"/>
      <c r="F13" s="79"/>
      <c r="G13" s="78"/>
      <c r="H13" s="78"/>
      <c r="I13" s="80"/>
      <c r="J13" s="81"/>
      <c r="K13" s="59"/>
      <c r="L13" s="64"/>
      <c r="M13" s="65"/>
      <c r="N13" s="48"/>
      <c r="O13" s="48"/>
      <c r="P13" s="48"/>
      <c r="Q13" s="48"/>
      <c r="R13" s="48"/>
      <c r="S13" s="48"/>
    </row>
    <row r="14" spans="1:19" ht="18" customHeight="1">
      <c r="A14" s="82" t="s">
        <v>12</v>
      </c>
      <c r="B14" s="83">
        <v>7</v>
      </c>
      <c r="C14" s="68">
        <v>9603</v>
      </c>
      <c r="D14" s="60" t="s">
        <v>82</v>
      </c>
      <c r="E14" s="60" t="s">
        <v>83</v>
      </c>
      <c r="F14" s="60" t="s">
        <v>84</v>
      </c>
      <c r="G14" s="68">
        <v>393</v>
      </c>
      <c r="H14" s="61">
        <v>4</v>
      </c>
      <c r="I14" s="84">
        <v>384</v>
      </c>
      <c r="J14" s="85">
        <v>4</v>
      </c>
      <c r="K14" s="59"/>
      <c r="L14" s="64"/>
      <c r="M14" s="65"/>
      <c r="N14" s="48"/>
      <c r="O14" s="48"/>
      <c r="P14" s="48"/>
      <c r="Q14" s="48"/>
      <c r="R14" s="48"/>
      <c r="S14" s="48"/>
    </row>
    <row r="15" spans="1:19" ht="18" customHeight="1">
      <c r="A15" s="86" t="s">
        <v>17</v>
      </c>
      <c r="B15" s="87">
        <v>8</v>
      </c>
      <c r="C15" s="68">
        <v>3047</v>
      </c>
      <c r="D15" s="60" t="s">
        <v>85</v>
      </c>
      <c r="E15" s="60" t="s">
        <v>86</v>
      </c>
      <c r="F15" s="60" t="s">
        <v>87</v>
      </c>
      <c r="G15" s="68">
        <v>373</v>
      </c>
      <c r="H15" s="61">
        <v>4</v>
      </c>
      <c r="I15" s="88">
        <v>374</v>
      </c>
      <c r="J15" s="89">
        <v>4</v>
      </c>
      <c r="K15" s="59"/>
      <c r="L15" s="64" t="s">
        <v>36</v>
      </c>
      <c r="M15" s="65"/>
      <c r="N15" s="48"/>
      <c r="O15" s="48"/>
      <c r="P15" s="48"/>
      <c r="Q15" s="48"/>
      <c r="R15" s="48"/>
      <c r="S15" s="66"/>
    </row>
    <row r="16" spans="1:19" ht="18" customHeight="1">
      <c r="A16" s="86" t="s">
        <v>9</v>
      </c>
      <c r="B16" s="87">
        <v>9</v>
      </c>
      <c r="C16" s="68">
        <v>4193</v>
      </c>
      <c r="D16" s="60" t="s">
        <v>88</v>
      </c>
      <c r="E16" s="60" t="s">
        <v>89</v>
      </c>
      <c r="F16" s="90" t="s">
        <v>90</v>
      </c>
      <c r="G16" s="68">
        <v>311</v>
      </c>
      <c r="H16" s="61">
        <v>5</v>
      </c>
      <c r="I16" s="88">
        <v>309</v>
      </c>
      <c r="J16" s="89">
        <v>5</v>
      </c>
      <c r="K16" s="59"/>
      <c r="L16" s="64"/>
      <c r="M16" s="65"/>
      <c r="N16" s="48"/>
      <c r="O16" s="48"/>
      <c r="P16" s="48"/>
      <c r="Q16" s="48"/>
      <c r="R16" s="48"/>
      <c r="S16" s="48"/>
    </row>
    <row r="17" spans="1:22" ht="18" customHeight="1">
      <c r="A17" s="86" t="s">
        <v>18</v>
      </c>
      <c r="B17" s="87">
        <v>10</v>
      </c>
      <c r="C17" s="68">
        <v>8355</v>
      </c>
      <c r="D17" s="60" t="s">
        <v>91</v>
      </c>
      <c r="E17" s="60" t="s">
        <v>92</v>
      </c>
      <c r="F17" s="60" t="s">
        <v>74</v>
      </c>
      <c r="G17" s="68">
        <v>327</v>
      </c>
      <c r="H17" s="61">
        <v>5</v>
      </c>
      <c r="I17" s="88">
        <v>323</v>
      </c>
      <c r="J17" s="89">
        <v>5</v>
      </c>
      <c r="K17" s="59"/>
      <c r="L17" s="64"/>
      <c r="M17" s="65"/>
      <c r="N17" s="48"/>
      <c r="O17" s="48"/>
      <c r="P17" s="48"/>
      <c r="Q17" s="48"/>
      <c r="R17" s="48"/>
      <c r="S17" s="48"/>
    </row>
    <row r="18" spans="1:22" ht="18" customHeight="1">
      <c r="A18" s="86" t="s">
        <v>19</v>
      </c>
      <c r="B18" s="87">
        <v>11</v>
      </c>
      <c r="C18" s="68">
        <v>9727</v>
      </c>
      <c r="D18" s="60" t="s">
        <v>62</v>
      </c>
      <c r="E18" s="60" t="s">
        <v>63</v>
      </c>
      <c r="F18" s="60" t="s">
        <v>37</v>
      </c>
      <c r="G18" s="68">
        <v>375</v>
      </c>
      <c r="H18" s="61">
        <v>5</v>
      </c>
      <c r="I18" s="88">
        <v>429</v>
      </c>
      <c r="J18" s="89">
        <v>4</v>
      </c>
      <c r="K18" s="59" t="s">
        <v>117</v>
      </c>
      <c r="L18" s="64"/>
      <c r="M18" s="65"/>
      <c r="N18" s="48"/>
      <c r="O18" s="48"/>
      <c r="P18" s="48"/>
      <c r="Q18" s="48"/>
      <c r="R18" s="48"/>
      <c r="S18" s="66"/>
      <c r="V18" s="38" t="s">
        <v>17</v>
      </c>
    </row>
    <row r="19" spans="1:22" ht="18" customHeight="1" thickBot="1">
      <c r="A19" s="86" t="s">
        <v>12</v>
      </c>
      <c r="B19" s="91">
        <v>12</v>
      </c>
      <c r="C19" s="68">
        <v>20407</v>
      </c>
      <c r="D19" s="60" t="s">
        <v>66</v>
      </c>
      <c r="E19" s="60" t="s">
        <v>67</v>
      </c>
      <c r="F19" s="60" t="s">
        <v>74</v>
      </c>
      <c r="G19" s="68">
        <v>371</v>
      </c>
      <c r="H19" s="61">
        <v>5</v>
      </c>
      <c r="I19" s="92">
        <v>330</v>
      </c>
      <c r="J19" s="93">
        <v>5</v>
      </c>
      <c r="K19" s="59"/>
      <c r="L19" s="64"/>
      <c r="M19" s="65"/>
      <c r="N19" s="48"/>
      <c r="O19" s="48"/>
      <c r="P19" s="48"/>
      <c r="Q19" s="48"/>
      <c r="R19" s="48"/>
      <c r="S19" s="48"/>
    </row>
    <row r="20" spans="1:22" ht="18" customHeight="1" thickBot="1">
      <c r="A20" s="94"/>
      <c r="B20" s="95"/>
      <c r="C20" s="78"/>
      <c r="D20" s="79"/>
      <c r="E20" s="79"/>
      <c r="F20" s="79"/>
      <c r="G20" s="78"/>
      <c r="H20" s="78"/>
      <c r="I20" s="80"/>
      <c r="J20" s="81"/>
      <c r="K20" s="59"/>
      <c r="L20" s="64"/>
      <c r="M20" s="65"/>
      <c r="N20" s="48"/>
      <c r="O20" s="48"/>
      <c r="P20" s="48"/>
      <c r="Q20" s="48"/>
      <c r="R20" s="48"/>
      <c r="S20" s="48"/>
    </row>
    <row r="21" spans="1:22" ht="18" customHeight="1">
      <c r="A21" s="96" t="s">
        <v>12</v>
      </c>
      <c r="B21" s="97">
        <v>13</v>
      </c>
      <c r="C21" s="98">
        <v>6868</v>
      </c>
      <c r="D21" s="60" t="s">
        <v>79</v>
      </c>
      <c r="E21" s="60" t="s">
        <v>93</v>
      </c>
      <c r="F21" s="60" t="s">
        <v>81</v>
      </c>
      <c r="G21" s="98">
        <v>327</v>
      </c>
      <c r="H21" s="61">
        <v>6</v>
      </c>
      <c r="I21" s="99">
        <v>308</v>
      </c>
      <c r="J21" s="100">
        <v>6</v>
      </c>
      <c r="K21" s="59"/>
      <c r="L21" s="64"/>
      <c r="M21" s="65"/>
      <c r="N21" s="48"/>
      <c r="O21" s="48"/>
      <c r="P21" s="48"/>
      <c r="Q21" s="48"/>
      <c r="R21" s="48"/>
      <c r="S21" s="48"/>
    </row>
    <row r="22" spans="1:22" ht="18" customHeight="1">
      <c r="A22" s="101" t="s">
        <v>17</v>
      </c>
      <c r="B22" s="102">
        <v>14</v>
      </c>
      <c r="C22" s="68">
        <v>18347</v>
      </c>
      <c r="D22" s="60" t="s">
        <v>50</v>
      </c>
      <c r="E22" s="60" t="s">
        <v>94</v>
      </c>
      <c r="F22" s="60" t="s">
        <v>49</v>
      </c>
      <c r="G22" s="68">
        <v>264</v>
      </c>
      <c r="H22" s="61">
        <v>6</v>
      </c>
      <c r="I22" s="103">
        <v>245</v>
      </c>
      <c r="J22" s="104">
        <v>6</v>
      </c>
      <c r="K22" s="59"/>
      <c r="L22" s="64"/>
      <c r="M22" s="65"/>
      <c r="N22" s="48"/>
      <c r="O22" s="48"/>
      <c r="P22" s="48"/>
      <c r="Q22" s="48"/>
      <c r="R22" s="48"/>
      <c r="S22" s="66"/>
    </row>
    <row r="23" spans="1:22" ht="18" customHeight="1">
      <c r="A23" s="101" t="s">
        <v>9</v>
      </c>
      <c r="B23" s="102">
        <v>15</v>
      </c>
      <c r="C23" s="68">
        <v>9708</v>
      </c>
      <c r="D23" s="60" t="s">
        <v>95</v>
      </c>
      <c r="E23" s="60" t="s">
        <v>96</v>
      </c>
      <c r="F23" s="60" t="s">
        <v>97</v>
      </c>
      <c r="G23" s="68">
        <v>242</v>
      </c>
      <c r="H23" s="61">
        <v>7</v>
      </c>
      <c r="I23" s="103">
        <v>219</v>
      </c>
      <c r="J23" s="104">
        <v>7</v>
      </c>
      <c r="K23" s="59"/>
      <c r="L23" s="64"/>
      <c r="M23" s="65"/>
      <c r="N23" s="48"/>
      <c r="O23" s="48"/>
      <c r="P23" s="48"/>
      <c r="Q23" s="48"/>
      <c r="R23" s="48"/>
      <c r="S23" s="48"/>
    </row>
    <row r="24" spans="1:22" ht="18" customHeight="1">
      <c r="A24" s="101" t="s">
        <v>18</v>
      </c>
      <c r="B24" s="102">
        <v>16</v>
      </c>
      <c r="C24" s="68">
        <v>20285</v>
      </c>
      <c r="D24" s="60" t="s">
        <v>98</v>
      </c>
      <c r="E24" s="60" t="s">
        <v>99</v>
      </c>
      <c r="F24" s="60" t="s">
        <v>49</v>
      </c>
      <c r="G24" s="68">
        <v>228</v>
      </c>
      <c r="H24" s="61">
        <v>7</v>
      </c>
      <c r="I24" s="103">
        <v>244</v>
      </c>
      <c r="J24" s="104">
        <v>7</v>
      </c>
      <c r="K24" s="59"/>
      <c r="L24" s="64"/>
      <c r="M24" s="65"/>
      <c r="N24" s="48"/>
      <c r="O24" s="48"/>
      <c r="P24" s="48"/>
      <c r="Q24" s="48"/>
      <c r="R24" s="48"/>
      <c r="S24" s="48"/>
    </row>
    <row r="25" spans="1:22" ht="18" customHeight="1">
      <c r="A25" s="101" t="s">
        <v>19</v>
      </c>
      <c r="B25" s="102">
        <v>17</v>
      </c>
      <c r="C25" s="68">
        <v>9654</v>
      </c>
      <c r="D25" s="60" t="s">
        <v>100</v>
      </c>
      <c r="E25" s="60" t="s">
        <v>101</v>
      </c>
      <c r="F25" s="60" t="s">
        <v>37</v>
      </c>
      <c r="G25" s="68">
        <v>264</v>
      </c>
      <c r="H25" s="61">
        <v>7</v>
      </c>
      <c r="I25" s="103">
        <v>261</v>
      </c>
      <c r="J25" s="104">
        <v>7</v>
      </c>
      <c r="K25" s="59"/>
      <c r="L25" s="64"/>
      <c r="M25" s="65"/>
      <c r="N25" s="48"/>
      <c r="O25" s="48"/>
      <c r="P25" s="48"/>
      <c r="Q25" s="48"/>
      <c r="R25" s="48"/>
      <c r="S25" s="66"/>
    </row>
    <row r="26" spans="1:22" ht="18" customHeight="1" thickBot="1">
      <c r="A26" s="105" t="s">
        <v>13</v>
      </c>
      <c r="B26" s="106">
        <v>18</v>
      </c>
      <c r="C26" s="69">
        <v>18731</v>
      </c>
      <c r="D26" s="60" t="s">
        <v>102</v>
      </c>
      <c r="E26" s="60" t="s">
        <v>59</v>
      </c>
      <c r="F26" s="60" t="s">
        <v>87</v>
      </c>
      <c r="G26" s="69">
        <v>257</v>
      </c>
      <c r="H26" s="61">
        <v>7</v>
      </c>
      <c r="I26" s="107">
        <v>303</v>
      </c>
      <c r="J26" s="108">
        <v>6</v>
      </c>
      <c r="K26" s="59" t="s">
        <v>117</v>
      </c>
      <c r="L26" s="109"/>
      <c r="M26" s="109"/>
      <c r="N26" s="109"/>
      <c r="O26" s="36"/>
      <c r="P26" s="110"/>
      <c r="Q26" s="48"/>
      <c r="R26" s="48"/>
      <c r="S26" s="48"/>
    </row>
    <row r="27" spans="1:22" ht="18" customHeight="1" thickBot="1">
      <c r="A27" s="94"/>
      <c r="B27" s="95"/>
      <c r="C27" s="78"/>
      <c r="D27" s="79"/>
      <c r="E27" s="79"/>
      <c r="F27" s="79"/>
      <c r="G27" s="78"/>
      <c r="H27" s="78"/>
      <c r="I27" s="80"/>
      <c r="J27" s="81"/>
      <c r="K27" s="59"/>
      <c r="L27" s="64"/>
      <c r="M27" s="65"/>
      <c r="N27" s="36"/>
      <c r="O27" s="36"/>
      <c r="P27" s="36"/>
      <c r="Q27" s="48"/>
      <c r="R27" s="48"/>
      <c r="S27" s="48"/>
    </row>
    <row r="28" spans="1:22" ht="18" customHeight="1" thickBot="1">
      <c r="A28" s="111" t="s">
        <v>12</v>
      </c>
      <c r="B28" s="112">
        <v>19</v>
      </c>
      <c r="C28" s="113">
        <v>20284</v>
      </c>
      <c r="D28" s="60" t="s">
        <v>98</v>
      </c>
      <c r="E28" s="60" t="s">
        <v>86</v>
      </c>
      <c r="F28" s="60" t="s">
        <v>49</v>
      </c>
      <c r="G28" s="113">
        <v>229</v>
      </c>
      <c r="H28" s="61">
        <v>7</v>
      </c>
      <c r="I28" s="114">
        <v>203</v>
      </c>
      <c r="J28" s="115">
        <v>7</v>
      </c>
      <c r="K28" s="59"/>
      <c r="L28" s="64"/>
      <c r="M28" s="65"/>
      <c r="N28" s="36"/>
      <c r="O28" s="36"/>
      <c r="P28" s="36"/>
      <c r="Q28" s="48"/>
      <c r="R28" s="48"/>
      <c r="S28" s="48"/>
    </row>
    <row r="29" spans="1:22" ht="18" customHeight="1">
      <c r="A29" s="116" t="s">
        <v>17</v>
      </c>
      <c r="B29" s="117">
        <v>20</v>
      </c>
      <c r="C29" s="68">
        <v>7200</v>
      </c>
      <c r="D29" s="60" t="s">
        <v>103</v>
      </c>
      <c r="E29" s="60" t="s">
        <v>104</v>
      </c>
      <c r="F29" s="60" t="s">
        <v>11</v>
      </c>
      <c r="G29" s="68">
        <v>239</v>
      </c>
      <c r="H29" s="61">
        <v>7</v>
      </c>
      <c r="I29" s="118">
        <v>242</v>
      </c>
      <c r="J29" s="119">
        <v>7</v>
      </c>
      <c r="K29" s="59"/>
      <c r="L29" s="64"/>
      <c r="M29" s="65"/>
      <c r="N29" s="36"/>
      <c r="O29" s="36"/>
      <c r="P29" s="36"/>
      <c r="Q29" s="48"/>
      <c r="R29" s="48"/>
      <c r="S29" s="66"/>
    </row>
    <row r="30" spans="1:22" ht="18" customHeight="1">
      <c r="A30" s="116" t="s">
        <v>9</v>
      </c>
      <c r="B30" s="117">
        <v>21</v>
      </c>
      <c r="C30" s="68">
        <v>9562</v>
      </c>
      <c r="D30" s="60" t="s">
        <v>95</v>
      </c>
      <c r="E30" s="60" t="s">
        <v>105</v>
      </c>
      <c r="F30" s="60" t="s">
        <v>97</v>
      </c>
      <c r="G30" s="68">
        <v>207</v>
      </c>
      <c r="H30" s="61">
        <v>7</v>
      </c>
      <c r="I30" s="118">
        <v>200</v>
      </c>
      <c r="J30" s="119">
        <v>8</v>
      </c>
      <c r="K30" s="59" t="s">
        <v>117</v>
      </c>
      <c r="L30" s="64"/>
      <c r="M30" s="65"/>
      <c r="N30" s="36"/>
      <c r="O30" s="36"/>
      <c r="P30" s="36"/>
      <c r="Q30" s="48"/>
      <c r="R30" s="48"/>
      <c r="S30" s="48"/>
    </row>
    <row r="31" spans="1:22" ht="18" customHeight="1">
      <c r="A31" s="116" t="s">
        <v>18</v>
      </c>
      <c r="B31" s="117">
        <v>22</v>
      </c>
      <c r="C31" s="68">
        <v>20405</v>
      </c>
      <c r="D31" s="60" t="s">
        <v>60</v>
      </c>
      <c r="E31" s="60" t="s">
        <v>106</v>
      </c>
      <c r="F31" s="60" t="s">
        <v>74</v>
      </c>
      <c r="G31" s="68">
        <v>240</v>
      </c>
      <c r="H31" s="61">
        <v>7</v>
      </c>
      <c r="I31" s="118">
        <v>273</v>
      </c>
      <c r="J31" s="119">
        <v>7</v>
      </c>
      <c r="K31" s="59"/>
      <c r="L31" s="64"/>
      <c r="M31" s="65"/>
      <c r="N31" s="36"/>
      <c r="O31" s="36"/>
      <c r="P31" s="36"/>
      <c r="Q31" s="48"/>
      <c r="R31" s="48"/>
      <c r="S31" s="48"/>
    </row>
    <row r="32" spans="1:22" ht="18" customHeight="1">
      <c r="A32" s="116" t="s">
        <v>19</v>
      </c>
      <c r="B32" s="117">
        <v>23</v>
      </c>
      <c r="C32" s="120">
        <v>18511</v>
      </c>
      <c r="D32" s="60" t="s">
        <v>50</v>
      </c>
      <c r="E32" s="60" t="s">
        <v>51</v>
      </c>
      <c r="F32" s="60" t="s">
        <v>49</v>
      </c>
      <c r="G32" s="120">
        <v>245</v>
      </c>
      <c r="H32" s="61">
        <v>7</v>
      </c>
      <c r="I32" s="118">
        <v>268</v>
      </c>
      <c r="J32" s="119">
        <v>7</v>
      </c>
      <c r="K32" s="59"/>
      <c r="L32" s="64"/>
      <c r="M32" s="65"/>
      <c r="N32" s="36"/>
      <c r="O32" s="36"/>
      <c r="P32" s="36"/>
      <c r="Q32" s="48"/>
      <c r="R32" s="48"/>
      <c r="S32" s="48"/>
    </row>
    <row r="33" spans="1:19" ht="18" customHeight="1" thickBot="1">
      <c r="A33" s="121" t="s">
        <v>14</v>
      </c>
      <c r="B33" s="122">
        <v>24</v>
      </c>
      <c r="C33" s="69">
        <v>9876</v>
      </c>
      <c r="D33" s="60" t="s">
        <v>53</v>
      </c>
      <c r="E33" s="60" t="s">
        <v>52</v>
      </c>
      <c r="F33" s="60" t="s">
        <v>37</v>
      </c>
      <c r="G33" s="69">
        <v>199</v>
      </c>
      <c r="H33" s="61">
        <v>8</v>
      </c>
      <c r="I33" s="123">
        <v>168</v>
      </c>
      <c r="J33" s="124">
        <v>8</v>
      </c>
      <c r="K33" s="59"/>
      <c r="L33" s="109"/>
      <c r="M33" s="109"/>
      <c r="N33" s="109"/>
      <c r="O33" s="36"/>
      <c r="P33" s="110"/>
      <c r="Q33" s="48"/>
      <c r="R33" s="48"/>
      <c r="S33" s="66"/>
    </row>
    <row r="34" spans="1:19" ht="18" customHeight="1" thickBot="1">
      <c r="A34" s="125"/>
      <c r="B34" s="126"/>
      <c r="C34" s="78"/>
      <c r="D34" s="79"/>
      <c r="E34" s="79"/>
      <c r="F34" s="79"/>
      <c r="G34" s="78"/>
      <c r="H34" s="78"/>
      <c r="I34" s="80"/>
      <c r="J34" s="81"/>
      <c r="K34" s="59"/>
      <c r="L34" s="64"/>
      <c r="M34" s="65"/>
      <c r="N34" s="36"/>
      <c r="O34" s="36"/>
      <c r="P34" s="36"/>
      <c r="Q34" s="48"/>
      <c r="R34" s="48"/>
      <c r="S34" s="66"/>
    </row>
    <row r="35" spans="1:19" ht="18" customHeight="1">
      <c r="A35" s="127" t="s">
        <v>12</v>
      </c>
      <c r="B35" s="128">
        <v>25</v>
      </c>
      <c r="C35" s="129">
        <v>18132</v>
      </c>
      <c r="D35" s="60" t="s">
        <v>58</v>
      </c>
      <c r="E35" s="60" t="s">
        <v>61</v>
      </c>
      <c r="F35" s="60" t="s">
        <v>38</v>
      </c>
      <c r="G35" s="129">
        <v>203</v>
      </c>
      <c r="H35" s="61">
        <v>8</v>
      </c>
      <c r="I35" s="130">
        <v>255</v>
      </c>
      <c r="J35" s="131">
        <v>7</v>
      </c>
      <c r="K35" s="59" t="s">
        <v>117</v>
      </c>
      <c r="L35" s="132"/>
      <c r="M35" s="132"/>
      <c r="N35" s="132"/>
      <c r="O35" s="95"/>
      <c r="P35" s="110"/>
      <c r="Q35" s="48"/>
      <c r="R35" s="48"/>
      <c r="S35" s="48"/>
    </row>
    <row r="36" spans="1:19" ht="18" customHeight="1">
      <c r="A36" s="133" t="s">
        <v>17</v>
      </c>
      <c r="B36" s="134">
        <v>26</v>
      </c>
      <c r="C36" s="135">
        <v>18735</v>
      </c>
      <c r="D36" s="60" t="s">
        <v>55</v>
      </c>
      <c r="E36" s="60" t="s">
        <v>56</v>
      </c>
      <c r="F36" s="60" t="s">
        <v>11</v>
      </c>
      <c r="G36" s="135">
        <v>210</v>
      </c>
      <c r="H36" s="61">
        <v>8</v>
      </c>
      <c r="I36" s="136">
        <v>172</v>
      </c>
      <c r="J36" s="137">
        <v>8</v>
      </c>
      <c r="K36" s="59"/>
      <c r="L36" s="64"/>
      <c r="M36" s="65"/>
      <c r="N36" s="48"/>
      <c r="O36" s="48"/>
      <c r="P36" s="48"/>
      <c r="Q36" s="48"/>
      <c r="R36" s="48"/>
      <c r="S36" s="48"/>
    </row>
    <row r="37" spans="1:19" ht="18" customHeight="1">
      <c r="A37" s="133" t="s">
        <v>9</v>
      </c>
      <c r="B37" s="134">
        <v>27</v>
      </c>
      <c r="C37" s="135">
        <v>20301</v>
      </c>
      <c r="D37" s="60" t="s">
        <v>107</v>
      </c>
      <c r="E37" s="60" t="s">
        <v>86</v>
      </c>
      <c r="F37" s="60" t="s">
        <v>97</v>
      </c>
      <c r="G37" s="135">
        <v>220</v>
      </c>
      <c r="H37" s="61">
        <v>8</v>
      </c>
      <c r="I37" s="136">
        <v>232</v>
      </c>
      <c r="J37" s="137">
        <v>8</v>
      </c>
      <c r="K37" s="59"/>
      <c r="L37" s="64"/>
      <c r="M37" s="65"/>
      <c r="N37" s="48"/>
      <c r="O37" s="48"/>
      <c r="P37" s="48"/>
      <c r="Q37" s="48"/>
      <c r="R37" s="48"/>
      <c r="S37" s="66"/>
    </row>
    <row r="38" spans="1:19" ht="18" customHeight="1">
      <c r="A38" s="133" t="s">
        <v>18</v>
      </c>
      <c r="B38" s="134">
        <v>28</v>
      </c>
      <c r="C38" s="135">
        <v>18777</v>
      </c>
      <c r="D38" s="60" t="s">
        <v>64</v>
      </c>
      <c r="E38" s="60" t="s">
        <v>65</v>
      </c>
      <c r="F38" s="60" t="s">
        <v>37</v>
      </c>
      <c r="G38" s="135">
        <v>141</v>
      </c>
      <c r="H38" s="61">
        <v>9</v>
      </c>
      <c r="I38" s="136">
        <v>129</v>
      </c>
      <c r="J38" s="137">
        <v>9</v>
      </c>
      <c r="K38" s="59"/>
      <c r="L38" s="64"/>
      <c r="M38" s="65"/>
      <c r="N38" s="48"/>
      <c r="O38" s="48"/>
      <c r="P38" s="48"/>
      <c r="Q38" s="48"/>
      <c r="R38" s="48"/>
      <c r="S38" s="48"/>
    </row>
    <row r="39" spans="1:19" ht="18" customHeight="1">
      <c r="A39" s="133" t="s">
        <v>19</v>
      </c>
      <c r="B39" s="134">
        <v>29</v>
      </c>
      <c r="C39" s="135">
        <v>3549</v>
      </c>
      <c r="D39" s="60" t="s">
        <v>108</v>
      </c>
      <c r="E39" s="60" t="s">
        <v>109</v>
      </c>
      <c r="F39" s="60" t="s">
        <v>110</v>
      </c>
      <c r="G39" s="135">
        <v>146</v>
      </c>
      <c r="H39" s="61">
        <v>9</v>
      </c>
      <c r="I39" s="136">
        <v>104</v>
      </c>
      <c r="J39" s="137">
        <v>9</v>
      </c>
      <c r="K39" s="59"/>
      <c r="L39" s="64"/>
      <c r="M39" s="65"/>
      <c r="N39" s="48"/>
      <c r="O39" s="48"/>
      <c r="P39" s="48"/>
      <c r="Q39" s="48"/>
      <c r="R39" s="48"/>
      <c r="S39" s="48"/>
    </row>
    <row r="40" spans="1:19" ht="18" customHeight="1" thickBot="1">
      <c r="A40" s="138" t="s">
        <v>15</v>
      </c>
      <c r="B40" s="139">
        <v>30</v>
      </c>
      <c r="C40" s="113">
        <v>5170</v>
      </c>
      <c r="D40" s="60" t="s">
        <v>54</v>
      </c>
      <c r="E40" s="60" t="s">
        <v>43</v>
      </c>
      <c r="F40" s="60" t="s">
        <v>11</v>
      </c>
      <c r="G40" s="113">
        <v>145</v>
      </c>
      <c r="H40" s="61">
        <v>9</v>
      </c>
      <c r="I40" s="140">
        <v>171</v>
      </c>
      <c r="J40" s="141">
        <v>9</v>
      </c>
      <c r="K40" s="59"/>
      <c r="L40" s="64"/>
      <c r="M40" s="65"/>
      <c r="N40" s="48"/>
      <c r="O40" s="48"/>
      <c r="P40" s="48"/>
      <c r="Q40" s="48"/>
      <c r="R40" s="48"/>
      <c r="S40" s="48"/>
    </row>
    <row r="41" spans="1:19" ht="18" customHeight="1" thickBot="1">
      <c r="A41" s="142"/>
      <c r="B41" s="95"/>
      <c r="C41" s="81"/>
      <c r="D41" s="143"/>
      <c r="E41" s="143"/>
      <c r="F41" s="143"/>
      <c r="G41" s="144"/>
      <c r="H41" s="145"/>
      <c r="I41" s="80"/>
      <c r="J41" s="81"/>
      <c r="K41" s="59"/>
      <c r="L41" s="64"/>
      <c r="M41" s="65"/>
      <c r="N41" s="48"/>
      <c r="O41" s="48"/>
      <c r="P41" s="48"/>
      <c r="Q41" s="48"/>
      <c r="R41" s="48"/>
      <c r="S41" s="48"/>
    </row>
    <row r="42" spans="1:19" ht="18" customHeight="1">
      <c r="A42" s="146" t="s">
        <v>12</v>
      </c>
      <c r="B42" s="147">
        <v>31</v>
      </c>
      <c r="C42" s="148">
        <v>6155</v>
      </c>
      <c r="D42" s="60" t="s">
        <v>48</v>
      </c>
      <c r="E42" s="60" t="s">
        <v>57</v>
      </c>
      <c r="F42" s="60" t="s">
        <v>11</v>
      </c>
      <c r="G42" s="148">
        <v>212</v>
      </c>
      <c r="H42" s="61">
        <v>8</v>
      </c>
      <c r="I42" s="149">
        <v>221</v>
      </c>
      <c r="J42" s="150">
        <v>8</v>
      </c>
      <c r="K42" s="59"/>
      <c r="L42" s="64"/>
      <c r="M42" s="65"/>
      <c r="N42" s="48"/>
      <c r="O42" s="48"/>
      <c r="P42" s="48"/>
      <c r="Q42" s="48"/>
      <c r="R42" s="48"/>
      <c r="S42" s="48"/>
    </row>
    <row r="43" spans="1:19" ht="18" customHeight="1">
      <c r="A43" s="151" t="s">
        <v>17</v>
      </c>
      <c r="B43" s="152">
        <v>32</v>
      </c>
      <c r="C43" s="120">
        <v>8548</v>
      </c>
      <c r="D43" s="60" t="s">
        <v>77</v>
      </c>
      <c r="E43" s="60" t="s">
        <v>111</v>
      </c>
      <c r="F43" s="60" t="s">
        <v>11</v>
      </c>
      <c r="G43" s="120">
        <v>167</v>
      </c>
      <c r="H43" s="61">
        <v>9</v>
      </c>
      <c r="I43" s="153">
        <v>163</v>
      </c>
      <c r="J43" s="154">
        <v>9</v>
      </c>
      <c r="K43" s="59"/>
      <c r="L43" s="64"/>
      <c r="M43" s="65"/>
      <c r="N43" s="48"/>
      <c r="O43" s="48"/>
      <c r="P43" s="48"/>
      <c r="Q43" s="48"/>
      <c r="R43" s="48"/>
      <c r="S43" s="48"/>
    </row>
    <row r="44" spans="1:19" ht="18" customHeight="1">
      <c r="A44" s="151" t="s">
        <v>9</v>
      </c>
      <c r="B44" s="152">
        <v>33</v>
      </c>
      <c r="C44" s="120">
        <v>20406</v>
      </c>
      <c r="D44" s="60" t="s">
        <v>60</v>
      </c>
      <c r="E44" s="60" t="s">
        <v>68</v>
      </c>
      <c r="F44" s="60" t="s">
        <v>74</v>
      </c>
      <c r="G44" s="120">
        <v>145</v>
      </c>
      <c r="H44" s="61">
        <v>9</v>
      </c>
      <c r="I44" s="153">
        <v>181</v>
      </c>
      <c r="J44" s="154">
        <v>9</v>
      </c>
      <c r="K44" s="59"/>
      <c r="L44" s="64"/>
      <c r="M44" s="65"/>
      <c r="N44" s="48"/>
      <c r="O44" s="48"/>
      <c r="P44" s="48"/>
      <c r="Q44" s="48"/>
      <c r="R44" s="48"/>
      <c r="S44" s="48"/>
    </row>
    <row r="45" spans="1:19" ht="18" customHeight="1">
      <c r="A45" s="151" t="s">
        <v>18</v>
      </c>
      <c r="B45" s="152">
        <v>34</v>
      </c>
      <c r="C45" s="120">
        <v>9521</v>
      </c>
      <c r="D45" s="60" t="s">
        <v>112</v>
      </c>
      <c r="E45" s="60" t="s">
        <v>113</v>
      </c>
      <c r="F45" s="60" t="s">
        <v>110</v>
      </c>
      <c r="G45" s="120">
        <v>150</v>
      </c>
      <c r="H45" s="61">
        <v>9</v>
      </c>
      <c r="I45" s="153">
        <v>197</v>
      </c>
      <c r="J45" s="154">
        <v>9</v>
      </c>
      <c r="K45" s="59"/>
      <c r="L45" s="64"/>
      <c r="M45" s="65"/>
      <c r="N45" s="48"/>
      <c r="O45" s="48"/>
      <c r="P45" s="48"/>
      <c r="Q45" s="48"/>
      <c r="R45" s="48"/>
      <c r="S45" s="48"/>
    </row>
    <row r="46" spans="1:19" ht="18" customHeight="1">
      <c r="A46" s="151" t="s">
        <v>19</v>
      </c>
      <c r="B46" s="152">
        <v>35</v>
      </c>
      <c r="C46" s="120">
        <v>20302</v>
      </c>
      <c r="D46" s="60" t="s">
        <v>107</v>
      </c>
      <c r="E46" s="60" t="s">
        <v>114</v>
      </c>
      <c r="F46" s="155" t="s">
        <v>97</v>
      </c>
      <c r="G46" s="120">
        <v>150</v>
      </c>
      <c r="H46" s="61">
        <v>9</v>
      </c>
      <c r="I46" s="153">
        <v>96</v>
      </c>
      <c r="J46" s="154">
        <v>10</v>
      </c>
      <c r="K46" s="59" t="s">
        <v>117</v>
      </c>
      <c r="L46" s="64"/>
      <c r="M46" s="65"/>
      <c r="N46" s="48"/>
      <c r="O46" s="48"/>
      <c r="P46" s="48"/>
      <c r="Q46" s="48"/>
      <c r="R46" s="48"/>
      <c r="S46" s="66"/>
    </row>
    <row r="47" spans="1:19" ht="18" customHeight="1" thickBot="1">
      <c r="A47" s="156" t="s">
        <v>16</v>
      </c>
      <c r="B47" s="157">
        <v>36</v>
      </c>
      <c r="C47" s="158">
        <v>9968</v>
      </c>
      <c r="D47" s="60" t="s">
        <v>103</v>
      </c>
      <c r="E47" s="60" t="s">
        <v>115</v>
      </c>
      <c r="F47" s="60" t="s">
        <v>11</v>
      </c>
      <c r="G47" s="158">
        <v>130</v>
      </c>
      <c r="H47" s="61">
        <v>10</v>
      </c>
      <c r="I47" s="159">
        <v>125</v>
      </c>
      <c r="J47" s="160">
        <v>9</v>
      </c>
      <c r="K47" s="59" t="s">
        <v>117</v>
      </c>
      <c r="L47" s="64"/>
      <c r="M47" s="65"/>
      <c r="N47" s="48"/>
      <c r="O47" s="48"/>
      <c r="P47" s="48"/>
      <c r="Q47" s="48"/>
      <c r="R47" s="48"/>
      <c r="S47" s="48"/>
    </row>
  </sheetData>
  <mergeCells count="3">
    <mergeCell ref="C5:F5"/>
    <mergeCell ref="G5:H5"/>
    <mergeCell ref="I5:J5"/>
  </mergeCells>
  <phoneticPr fontId="14" type="noConversion"/>
  <conditionalFormatting sqref="C35:C40 C42:C47 C7:C12 C14:C19 C21:C26 C28:C33">
    <cfRule type="expression" dxfId="184" priority="7" stopIfTrue="1">
      <formula>C7=""</formula>
    </cfRule>
  </conditionalFormatting>
  <conditionalFormatting sqref="G35:G40 G42:G47 G7:G12 G14:G19 G21:G26 G28:G33">
    <cfRule type="expression" dxfId="183" priority="6" stopIfTrue="1">
      <formula>G7=""</formula>
    </cfRule>
  </conditionalFormatting>
  <conditionalFormatting sqref="K42:K47 K35:K40 K28:K33 K21:K26 K7:K12 K14:K19">
    <cfRule type="expression" dxfId="182" priority="1" stopIfTrue="1">
      <formula>K7=""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opLeftCell="A64" zoomScale="110" zoomScaleNormal="110" workbookViewId="0">
      <selection activeCell="F94" sqref="F94"/>
    </sheetView>
  </sheetViews>
  <sheetFormatPr defaultRowHeight="15"/>
  <cols>
    <col min="1" max="1" width="4.7109375" style="2" customWidth="1"/>
    <col min="2" max="2" width="19.7109375" customWidth="1"/>
    <col min="3" max="3" width="6.7109375" customWidth="1"/>
    <col min="4" max="4" width="4.7109375" customWidth="1"/>
    <col min="5" max="5" width="19.7109375" customWidth="1"/>
    <col min="6" max="6" width="6.7109375" style="28" customWidth="1"/>
    <col min="8" max="8" width="20.28515625" bestFit="1" customWidth="1"/>
    <col min="9" max="9" width="9.140625" style="30"/>
    <col min="10" max="10" width="20.28515625" bestFit="1" customWidth="1"/>
    <col min="11" max="12" width="9.140625" style="30"/>
    <col min="20" max="20" width="8.42578125" customWidth="1"/>
  </cols>
  <sheetData>
    <row r="1" spans="1:13" s="18" customFormat="1" ht="15.75">
      <c r="A1" s="7" t="s">
        <v>0</v>
      </c>
      <c r="B1" s="17"/>
      <c r="D1" s="7"/>
      <c r="F1" s="28"/>
      <c r="G1" s="7" t="s">
        <v>1</v>
      </c>
      <c r="I1" s="1"/>
      <c r="J1" s="7" t="s">
        <v>20</v>
      </c>
      <c r="K1" s="1"/>
      <c r="L1" s="1"/>
      <c r="M1" s="19"/>
    </row>
    <row r="2" spans="1:13" s="18" customFormat="1">
      <c r="A2" s="6" t="s">
        <v>44</v>
      </c>
      <c r="B2" s="17"/>
      <c r="F2" s="28"/>
      <c r="G2" s="27" t="s">
        <v>116</v>
      </c>
      <c r="I2" s="1"/>
      <c r="J2" s="6" t="s">
        <v>2</v>
      </c>
      <c r="K2" s="1"/>
      <c r="L2" s="1"/>
      <c r="M2" s="19"/>
    </row>
    <row r="5" spans="1:13">
      <c r="A5" s="2">
        <v>1</v>
      </c>
      <c r="B5" s="2" t="str">
        <f>'Singles Grids'!B7</f>
        <v>Graham  Innocent</v>
      </c>
      <c r="C5" s="2">
        <v>7</v>
      </c>
      <c r="D5" s="2" t="s">
        <v>35</v>
      </c>
      <c r="E5" s="2" t="str">
        <f>'Singles Grids'!B12</f>
        <v>Kevin  Page</v>
      </c>
      <c r="F5" s="28">
        <v>3</v>
      </c>
      <c r="H5" t="str">
        <f>IF(C5&gt;F5,B5,E5)</f>
        <v>Graham  Innocent</v>
      </c>
      <c r="I5" s="30" t="s">
        <v>41</v>
      </c>
      <c r="J5" t="str">
        <f>IF(F5&lt;C5,E5,B5)</f>
        <v>Kevin  Page</v>
      </c>
      <c r="K5" s="30">
        <f>IF(H5=B5,C5,F5)</f>
        <v>7</v>
      </c>
      <c r="L5" s="30">
        <f>IF(H5=B5,F5,C5)</f>
        <v>3</v>
      </c>
    </row>
    <row r="6" spans="1:13">
      <c r="A6" s="2">
        <v>2</v>
      </c>
      <c r="B6" s="2" t="str">
        <f>'Singles Grids'!B8</f>
        <v>Barb  Piggott</v>
      </c>
      <c r="C6" s="2">
        <v>6</v>
      </c>
      <c r="D6" s="2" t="s">
        <v>35</v>
      </c>
      <c r="E6" s="2" t="str">
        <f>'Singles Grids'!B11</f>
        <v>Bill  Munns</v>
      </c>
      <c r="F6" s="28">
        <v>7</v>
      </c>
      <c r="H6" t="str">
        <f t="shared" ref="H6:H69" si="0">IF(C6&gt;F6,B6,E6)</f>
        <v>Bill  Munns</v>
      </c>
      <c r="I6" s="30" t="s">
        <v>41</v>
      </c>
      <c r="J6" t="str">
        <f t="shared" ref="J6:J69" si="1">IF(F6&lt;C6,E6,B6)</f>
        <v>Barb  Piggott</v>
      </c>
      <c r="K6" s="30">
        <f>IF(H6=B6,C6,F6)</f>
        <v>7</v>
      </c>
      <c r="L6" s="30">
        <f t="shared" ref="L6:L69" si="2">IF(H6=B6,F6,C6)</f>
        <v>6</v>
      </c>
    </row>
    <row r="7" spans="1:13">
      <c r="A7" s="2">
        <v>3</v>
      </c>
      <c r="B7" s="2" t="str">
        <f>'Singles Grids'!B9</f>
        <v>Gary  Barenthien</v>
      </c>
      <c r="C7" s="2">
        <v>2</v>
      </c>
      <c r="D7" s="2" t="s">
        <v>35</v>
      </c>
      <c r="E7" s="2" t="str">
        <f>'Singles Grids'!B10</f>
        <v>Brenda  Wild</v>
      </c>
      <c r="F7" s="28">
        <v>7</v>
      </c>
      <c r="H7" t="str">
        <f t="shared" si="0"/>
        <v>Brenda  Wild</v>
      </c>
      <c r="I7" s="30" t="s">
        <v>41</v>
      </c>
      <c r="J7" t="str">
        <f t="shared" si="1"/>
        <v>Gary  Barenthien</v>
      </c>
      <c r="K7" s="30">
        <f t="shared" ref="K7:K69" si="3">IF(H7=B7,C7,F7)</f>
        <v>7</v>
      </c>
      <c r="L7" s="30">
        <f t="shared" si="2"/>
        <v>2</v>
      </c>
    </row>
    <row r="8" spans="1:13">
      <c r="A8" s="2">
        <v>4</v>
      </c>
      <c r="B8" s="2" t="str">
        <f>'Singles Grids'!B20</f>
        <v>Edna  Kelly</v>
      </c>
      <c r="C8" s="2">
        <v>7</v>
      </c>
      <c r="D8" s="2" t="s">
        <v>35</v>
      </c>
      <c r="E8" s="2" t="str">
        <f>'Singles Grids'!B25</f>
        <v>Elizabeth  Woods</v>
      </c>
      <c r="F8" s="28">
        <v>5</v>
      </c>
      <c r="H8" t="str">
        <f t="shared" si="0"/>
        <v>Edna  Kelly</v>
      </c>
      <c r="I8" s="30" t="s">
        <v>41</v>
      </c>
      <c r="J8" t="str">
        <f t="shared" si="1"/>
        <v>Elizabeth  Woods</v>
      </c>
      <c r="K8" s="30">
        <f t="shared" si="3"/>
        <v>7</v>
      </c>
      <c r="L8" s="30">
        <f t="shared" si="2"/>
        <v>5</v>
      </c>
    </row>
    <row r="9" spans="1:13">
      <c r="A9" s="2">
        <v>5</v>
      </c>
      <c r="B9" s="2" t="str">
        <f>'Singles Grids'!B21</f>
        <v>Bob  Hokin</v>
      </c>
      <c r="C9" s="2">
        <v>4</v>
      </c>
      <c r="D9" s="2" t="s">
        <v>35</v>
      </c>
      <c r="E9" s="2" t="str">
        <f>'Singles Grids'!B24</f>
        <v>Don  Rankin</v>
      </c>
      <c r="F9" s="28">
        <v>5</v>
      </c>
      <c r="H9" t="str">
        <f t="shared" si="0"/>
        <v>Don  Rankin</v>
      </c>
      <c r="I9" s="30" t="s">
        <v>41</v>
      </c>
      <c r="J9" t="str">
        <f t="shared" si="1"/>
        <v>Bob  Hokin</v>
      </c>
      <c r="K9" s="30">
        <f t="shared" si="3"/>
        <v>5</v>
      </c>
      <c r="L9" s="30">
        <f t="shared" si="2"/>
        <v>4</v>
      </c>
    </row>
    <row r="10" spans="1:13">
      <c r="A10" s="2">
        <v>6</v>
      </c>
      <c r="B10" s="2" t="str">
        <f>'Singles Grids'!B22</f>
        <v>Bernie  McAlary</v>
      </c>
      <c r="C10" s="2">
        <v>7</v>
      </c>
      <c r="D10" s="2" t="s">
        <v>35</v>
      </c>
      <c r="E10" s="2" t="str">
        <f>'Singles Grids'!B23</f>
        <v>John  Ball</v>
      </c>
      <c r="F10" s="28">
        <v>1</v>
      </c>
      <c r="H10" t="str">
        <f t="shared" si="0"/>
        <v>Bernie  McAlary</v>
      </c>
      <c r="I10" s="30" t="s">
        <v>41</v>
      </c>
      <c r="J10" t="str">
        <f t="shared" si="1"/>
        <v>John  Ball</v>
      </c>
      <c r="K10" s="30">
        <f t="shared" si="3"/>
        <v>7</v>
      </c>
      <c r="L10" s="30">
        <f t="shared" si="2"/>
        <v>1</v>
      </c>
    </row>
    <row r="11" spans="1:13">
      <c r="A11" s="2">
        <v>7</v>
      </c>
      <c r="B11" s="2" t="str">
        <f>'Singles Grids'!B33</f>
        <v>Shirley  Page</v>
      </c>
      <c r="C11" s="2">
        <v>3</v>
      </c>
      <c r="D11" s="2" t="s">
        <v>35</v>
      </c>
      <c r="E11" s="2" t="str">
        <f>'Singles Grids'!B38</f>
        <v>Helen  Maybury</v>
      </c>
      <c r="F11" s="28">
        <v>7</v>
      </c>
      <c r="H11" t="str">
        <f t="shared" si="0"/>
        <v>Helen  Maybury</v>
      </c>
      <c r="I11" s="30" t="s">
        <v>41</v>
      </c>
      <c r="J11" t="str">
        <f t="shared" si="1"/>
        <v>Shirley  Page</v>
      </c>
      <c r="K11" s="30">
        <f t="shared" si="3"/>
        <v>7</v>
      </c>
      <c r="L11" s="30">
        <f t="shared" si="2"/>
        <v>3</v>
      </c>
    </row>
    <row r="12" spans="1:13">
      <c r="A12" s="2">
        <v>8</v>
      </c>
      <c r="B12" s="2" t="str">
        <f>'Singles Grids'!B34</f>
        <v>Jan  Sullivan</v>
      </c>
      <c r="C12" s="2">
        <v>7</v>
      </c>
      <c r="D12" s="2" t="s">
        <v>35</v>
      </c>
      <c r="E12" s="2" t="str">
        <f>'Singles Grids'!B37</f>
        <v>Ron  Bell</v>
      </c>
      <c r="F12" s="28">
        <v>6</v>
      </c>
      <c r="H12" t="str">
        <f t="shared" si="0"/>
        <v>Jan  Sullivan</v>
      </c>
      <c r="I12" s="30" t="s">
        <v>41</v>
      </c>
      <c r="J12" t="str">
        <f t="shared" si="1"/>
        <v>Ron  Bell</v>
      </c>
      <c r="K12" s="30">
        <f t="shared" si="3"/>
        <v>7</v>
      </c>
      <c r="L12" s="30">
        <f t="shared" si="2"/>
        <v>6</v>
      </c>
    </row>
    <row r="13" spans="1:13">
      <c r="A13" s="2">
        <v>9</v>
      </c>
      <c r="B13" s="2" t="str">
        <f>'Singles Grids'!B35</f>
        <v>Patricia  Poynter</v>
      </c>
      <c r="C13" s="2">
        <v>5</v>
      </c>
      <c r="D13" s="2" t="s">
        <v>35</v>
      </c>
      <c r="E13" s="2" t="str">
        <f>'Singles Grids'!B36</f>
        <v>Jenny  Baldwin</v>
      </c>
      <c r="F13" s="28">
        <v>7</v>
      </c>
      <c r="H13" t="str">
        <f t="shared" si="0"/>
        <v>Jenny  Baldwin</v>
      </c>
      <c r="I13" s="30" t="s">
        <v>41</v>
      </c>
      <c r="J13" t="str">
        <f t="shared" si="1"/>
        <v>Patricia  Poynter</v>
      </c>
      <c r="K13" s="30">
        <f t="shared" si="3"/>
        <v>7</v>
      </c>
      <c r="L13" s="30">
        <f t="shared" si="2"/>
        <v>5</v>
      </c>
    </row>
    <row r="14" spans="1:13">
      <c r="A14" s="2">
        <v>10</v>
      </c>
      <c r="B14" s="2" t="str">
        <f>'Singles Grids'!B48</f>
        <v>Bob  Baldwin</v>
      </c>
      <c r="C14" s="2">
        <v>6</v>
      </c>
      <c r="D14" s="2" t="s">
        <v>35</v>
      </c>
      <c r="E14" s="2" t="str">
        <f>'Singles Grids'!B53</f>
        <v>Sandra  Jones</v>
      </c>
      <c r="F14" s="28">
        <v>7</v>
      </c>
      <c r="H14" t="str">
        <f t="shared" si="0"/>
        <v>Sandra  Jones</v>
      </c>
      <c r="I14" s="30" t="s">
        <v>41</v>
      </c>
      <c r="J14" t="str">
        <f t="shared" si="1"/>
        <v>Bob  Baldwin</v>
      </c>
      <c r="K14" s="30">
        <f t="shared" si="3"/>
        <v>7</v>
      </c>
      <c r="L14" s="30">
        <f t="shared" si="2"/>
        <v>6</v>
      </c>
    </row>
    <row r="15" spans="1:13">
      <c r="A15" s="2">
        <v>11</v>
      </c>
      <c r="B15" s="2" t="str">
        <f>'Singles Grids'!B49</f>
        <v>Ted  Lyng</v>
      </c>
      <c r="C15" s="2">
        <v>7</v>
      </c>
      <c r="D15" s="2" t="s">
        <v>35</v>
      </c>
      <c r="E15" s="2" t="str">
        <f>'Singles Grids'!B52</f>
        <v>Ian  Sullivan</v>
      </c>
      <c r="F15" s="28">
        <v>3</v>
      </c>
      <c r="H15" t="str">
        <f t="shared" si="0"/>
        <v>Ted  Lyng</v>
      </c>
      <c r="I15" s="30" t="s">
        <v>41</v>
      </c>
      <c r="J15" t="str">
        <f t="shared" si="1"/>
        <v>Ian  Sullivan</v>
      </c>
      <c r="K15" s="30">
        <f t="shared" si="3"/>
        <v>7</v>
      </c>
      <c r="L15" s="30">
        <f t="shared" si="2"/>
        <v>3</v>
      </c>
    </row>
    <row r="16" spans="1:13">
      <c r="A16" s="2">
        <v>12</v>
      </c>
      <c r="B16" s="2" t="str">
        <f>'Singles Grids'!B50</f>
        <v>Keith  Poynter</v>
      </c>
      <c r="C16" s="2">
        <v>3</v>
      </c>
      <c r="D16" s="2" t="s">
        <v>35</v>
      </c>
      <c r="E16" s="2" t="str">
        <f>'Singles Grids'!B51</f>
        <v>Garry  Saxton</v>
      </c>
      <c r="F16" s="28">
        <v>7</v>
      </c>
      <c r="H16" t="str">
        <f t="shared" si="0"/>
        <v>Garry  Saxton</v>
      </c>
      <c r="I16" s="30" t="s">
        <v>41</v>
      </c>
      <c r="J16" t="str">
        <f t="shared" si="1"/>
        <v>Keith  Poynter</v>
      </c>
      <c r="K16" s="30">
        <f t="shared" si="3"/>
        <v>7</v>
      </c>
      <c r="L16" s="30">
        <f t="shared" si="2"/>
        <v>3</v>
      </c>
    </row>
    <row r="17" spans="1:12">
      <c r="A17" s="2">
        <v>13</v>
      </c>
      <c r="B17" s="2" t="str">
        <f>'Singles Grids'!B62</f>
        <v>Deb  Anderson</v>
      </c>
      <c r="C17" s="2">
        <v>4</v>
      </c>
      <c r="D17" s="2" t="s">
        <v>35</v>
      </c>
      <c r="E17" s="2" t="str">
        <f>'Singles Grids'!B67</f>
        <v>Margaret  Pedemont</v>
      </c>
      <c r="F17" s="28">
        <v>7</v>
      </c>
      <c r="H17" t="str">
        <f t="shared" si="0"/>
        <v>Margaret  Pedemont</v>
      </c>
      <c r="I17" s="30" t="s">
        <v>41</v>
      </c>
      <c r="J17" t="str">
        <f t="shared" si="1"/>
        <v>Deb  Anderson</v>
      </c>
      <c r="K17" s="30">
        <f t="shared" si="3"/>
        <v>7</v>
      </c>
      <c r="L17" s="30">
        <f t="shared" si="2"/>
        <v>4</v>
      </c>
    </row>
    <row r="18" spans="1:12">
      <c r="A18" s="2">
        <v>14</v>
      </c>
      <c r="B18" s="2" t="str">
        <f>'Singles Grids'!B63</f>
        <v>Pam  Wiemers</v>
      </c>
      <c r="C18" s="2">
        <v>7</v>
      </c>
      <c r="D18" s="2" t="s">
        <v>35</v>
      </c>
      <c r="E18" s="2" t="str">
        <f>'Singles Grids'!B66</f>
        <v>Betty  Key</v>
      </c>
      <c r="F18" s="28">
        <v>2</v>
      </c>
      <c r="H18" t="str">
        <f t="shared" si="0"/>
        <v>Pam  Wiemers</v>
      </c>
      <c r="I18" s="30" t="s">
        <v>41</v>
      </c>
      <c r="J18" t="str">
        <f t="shared" si="1"/>
        <v>Betty  Key</v>
      </c>
      <c r="K18" s="30">
        <f t="shared" si="3"/>
        <v>7</v>
      </c>
      <c r="L18" s="30">
        <f t="shared" si="2"/>
        <v>2</v>
      </c>
    </row>
    <row r="19" spans="1:12">
      <c r="A19" s="2">
        <v>15</v>
      </c>
      <c r="B19" s="2" t="str">
        <f>'Singles Grids'!B64</f>
        <v>Bob  Williamson</v>
      </c>
      <c r="C19" s="2">
        <v>7</v>
      </c>
      <c r="D19" s="2" t="s">
        <v>35</v>
      </c>
      <c r="E19" s="2" t="str">
        <f>'Singles Grids'!B65</f>
        <v>Glenda  Yardy</v>
      </c>
      <c r="F19" s="28">
        <v>2</v>
      </c>
      <c r="H19" t="str">
        <f t="shared" si="0"/>
        <v>Bob  Williamson</v>
      </c>
      <c r="I19" s="30" t="s">
        <v>41</v>
      </c>
      <c r="J19" t="str">
        <f t="shared" si="1"/>
        <v>Glenda  Yardy</v>
      </c>
      <c r="K19" s="30">
        <f t="shared" si="3"/>
        <v>7</v>
      </c>
      <c r="L19" s="30">
        <f t="shared" si="2"/>
        <v>2</v>
      </c>
    </row>
    <row r="20" spans="1:12">
      <c r="A20" s="2">
        <v>16</v>
      </c>
      <c r="B20" s="2" t="str">
        <f>'Singles Grids'!B76</f>
        <v>Diana Knox</v>
      </c>
      <c r="C20" s="2">
        <v>5</v>
      </c>
      <c r="D20" s="2" t="s">
        <v>35</v>
      </c>
      <c r="E20" s="2" t="str">
        <f>'Singles Grids'!B81</f>
        <v>Liz  Lyng</v>
      </c>
      <c r="F20" s="28">
        <v>3</v>
      </c>
      <c r="H20" t="str">
        <f t="shared" si="0"/>
        <v>Diana Knox</v>
      </c>
      <c r="I20" s="30" t="s">
        <v>41</v>
      </c>
      <c r="J20" t="str">
        <f t="shared" si="1"/>
        <v>Liz  Lyng</v>
      </c>
      <c r="K20" s="30">
        <f t="shared" si="3"/>
        <v>5</v>
      </c>
      <c r="L20" s="30">
        <f t="shared" si="2"/>
        <v>3</v>
      </c>
    </row>
    <row r="21" spans="1:12">
      <c r="A21" s="2">
        <v>17</v>
      </c>
      <c r="B21" s="2" t="str">
        <f>'Singles Grids'!B77</f>
        <v>Marie  Munns</v>
      </c>
      <c r="C21" s="31">
        <v>7</v>
      </c>
      <c r="D21" s="2" t="s">
        <v>35</v>
      </c>
      <c r="E21" s="2" t="str">
        <f>'Singles Grids'!B80</f>
        <v>Gail  Williamson</v>
      </c>
      <c r="F21" s="28">
        <v>6</v>
      </c>
      <c r="H21" t="str">
        <f t="shared" si="0"/>
        <v>Marie  Munns</v>
      </c>
      <c r="I21" s="30" t="s">
        <v>41</v>
      </c>
      <c r="J21" t="str">
        <f t="shared" si="1"/>
        <v>Gail  Williamson</v>
      </c>
      <c r="K21" s="30">
        <f t="shared" si="3"/>
        <v>7</v>
      </c>
      <c r="L21" s="30">
        <f t="shared" si="2"/>
        <v>6</v>
      </c>
    </row>
    <row r="22" spans="1:12">
      <c r="A22" s="2">
        <v>18</v>
      </c>
      <c r="B22" s="1" t="str">
        <f>'Singles Grids'!B78</f>
        <v>Sharon  Saxton</v>
      </c>
      <c r="C22" s="2">
        <v>5</v>
      </c>
      <c r="D22" s="1" t="s">
        <v>35</v>
      </c>
      <c r="E22" s="1" t="str">
        <f>'Singles Grids'!B79</f>
        <v>Bev  Duncan</v>
      </c>
      <c r="F22" s="28">
        <v>6</v>
      </c>
      <c r="H22" t="str">
        <f t="shared" si="0"/>
        <v>Bev  Duncan</v>
      </c>
      <c r="I22" s="30" t="s">
        <v>41</v>
      </c>
      <c r="J22" t="str">
        <f t="shared" si="1"/>
        <v>Sharon  Saxton</v>
      </c>
      <c r="K22" s="30">
        <f t="shared" si="3"/>
        <v>6</v>
      </c>
      <c r="L22" s="30">
        <f t="shared" si="2"/>
        <v>5</v>
      </c>
    </row>
    <row r="23" spans="1:12">
      <c r="A23" s="2">
        <v>19</v>
      </c>
      <c r="B23" s="2" t="str">
        <f>'Singles Grids'!B7</f>
        <v>Graham  Innocent</v>
      </c>
      <c r="C23" s="2">
        <v>7</v>
      </c>
      <c r="D23" s="2" t="s">
        <v>35</v>
      </c>
      <c r="E23" s="2" t="str">
        <f>'Singles Grids'!B11</f>
        <v>Bill  Munns</v>
      </c>
      <c r="F23" s="28">
        <v>6</v>
      </c>
      <c r="H23" t="str">
        <f t="shared" si="0"/>
        <v>Graham  Innocent</v>
      </c>
      <c r="I23" s="30" t="s">
        <v>41</v>
      </c>
      <c r="J23" t="str">
        <f t="shared" si="1"/>
        <v>Bill  Munns</v>
      </c>
      <c r="K23" s="30">
        <f t="shared" si="3"/>
        <v>7</v>
      </c>
      <c r="L23" s="30">
        <f t="shared" si="2"/>
        <v>6</v>
      </c>
    </row>
    <row r="24" spans="1:12">
      <c r="A24" s="2">
        <v>20</v>
      </c>
      <c r="B24" s="2" t="str">
        <f>'Singles Grids'!B8</f>
        <v>Barb  Piggott</v>
      </c>
      <c r="C24" s="2">
        <v>4</v>
      </c>
      <c r="D24" s="2" t="s">
        <v>35</v>
      </c>
      <c r="E24" s="2" t="str">
        <f>'Singles Grids'!B10</f>
        <v>Brenda  Wild</v>
      </c>
      <c r="F24" s="28">
        <v>7</v>
      </c>
      <c r="H24" t="str">
        <f t="shared" si="0"/>
        <v>Brenda  Wild</v>
      </c>
      <c r="I24" s="30" t="s">
        <v>41</v>
      </c>
      <c r="J24" t="str">
        <f t="shared" si="1"/>
        <v>Barb  Piggott</v>
      </c>
      <c r="K24" s="30">
        <f t="shared" si="3"/>
        <v>7</v>
      </c>
      <c r="L24" s="30">
        <f t="shared" si="2"/>
        <v>4</v>
      </c>
    </row>
    <row r="25" spans="1:12">
      <c r="A25" s="2">
        <v>21</v>
      </c>
      <c r="B25" s="2" t="str">
        <f>'Singles Grids'!B9</f>
        <v>Gary  Barenthien</v>
      </c>
      <c r="C25" s="2">
        <v>7</v>
      </c>
      <c r="D25" s="2" t="s">
        <v>35</v>
      </c>
      <c r="E25" s="2" t="str">
        <f>'Singles Grids'!B12</f>
        <v>Kevin  Page</v>
      </c>
      <c r="F25" s="28">
        <v>5</v>
      </c>
      <c r="H25" t="str">
        <f t="shared" si="0"/>
        <v>Gary  Barenthien</v>
      </c>
      <c r="I25" s="30" t="s">
        <v>41</v>
      </c>
      <c r="J25" t="str">
        <f t="shared" si="1"/>
        <v>Kevin  Page</v>
      </c>
      <c r="K25" s="30">
        <f t="shared" si="3"/>
        <v>7</v>
      </c>
      <c r="L25" s="30">
        <f t="shared" si="2"/>
        <v>5</v>
      </c>
    </row>
    <row r="26" spans="1:12">
      <c r="A26" s="2">
        <v>22</v>
      </c>
      <c r="B26" s="2" t="str">
        <f>'Singles Grids'!B20</f>
        <v>Edna  Kelly</v>
      </c>
      <c r="C26" s="2">
        <v>5</v>
      </c>
      <c r="D26" s="2" t="s">
        <v>35</v>
      </c>
      <c r="E26" s="2" t="str">
        <f>'Singles Grids'!B24</f>
        <v>Don  Rankin</v>
      </c>
      <c r="F26" s="28">
        <v>6</v>
      </c>
      <c r="H26" t="str">
        <f t="shared" si="0"/>
        <v>Don  Rankin</v>
      </c>
      <c r="I26" s="30" t="s">
        <v>41</v>
      </c>
      <c r="J26" t="str">
        <f t="shared" si="1"/>
        <v>Edna  Kelly</v>
      </c>
      <c r="K26" s="30">
        <f t="shared" si="3"/>
        <v>6</v>
      </c>
      <c r="L26" s="30">
        <f t="shared" si="2"/>
        <v>5</v>
      </c>
    </row>
    <row r="27" spans="1:12">
      <c r="A27" s="2">
        <v>23</v>
      </c>
      <c r="B27" s="2" t="str">
        <f>'Singles Grids'!B21</f>
        <v>Bob  Hokin</v>
      </c>
      <c r="C27" s="2">
        <v>5</v>
      </c>
      <c r="D27" s="2" t="s">
        <v>35</v>
      </c>
      <c r="E27" s="2" t="str">
        <f>'Singles Grids'!B23</f>
        <v>John  Ball</v>
      </c>
      <c r="F27" s="28">
        <v>7</v>
      </c>
      <c r="H27" t="str">
        <f t="shared" si="0"/>
        <v>John  Ball</v>
      </c>
      <c r="I27" s="30" t="s">
        <v>41</v>
      </c>
      <c r="J27" t="str">
        <f t="shared" si="1"/>
        <v>Bob  Hokin</v>
      </c>
      <c r="K27" s="30">
        <f t="shared" si="3"/>
        <v>7</v>
      </c>
      <c r="L27" s="30">
        <f t="shared" si="2"/>
        <v>5</v>
      </c>
    </row>
    <row r="28" spans="1:12">
      <c r="A28" s="2">
        <v>24</v>
      </c>
      <c r="B28" s="2" t="str">
        <f>'Singles Grids'!B22</f>
        <v>Bernie  McAlary</v>
      </c>
      <c r="C28" s="2">
        <v>7</v>
      </c>
      <c r="D28" s="2" t="s">
        <v>35</v>
      </c>
      <c r="E28" s="2" t="str">
        <f>'Singles Grids'!B25</f>
        <v>Elizabeth  Woods</v>
      </c>
      <c r="F28" s="28">
        <v>2</v>
      </c>
      <c r="H28" t="str">
        <f t="shared" si="0"/>
        <v>Bernie  McAlary</v>
      </c>
      <c r="I28" s="30" t="s">
        <v>41</v>
      </c>
      <c r="J28" t="str">
        <f t="shared" si="1"/>
        <v>Elizabeth  Woods</v>
      </c>
      <c r="K28" s="30">
        <f t="shared" si="3"/>
        <v>7</v>
      </c>
      <c r="L28" s="30">
        <f t="shared" si="2"/>
        <v>2</v>
      </c>
    </row>
    <row r="29" spans="1:12">
      <c r="A29" s="2">
        <v>25</v>
      </c>
      <c r="B29" s="2" t="str">
        <f>'Singles Grids'!B33</f>
        <v>Shirley  Page</v>
      </c>
      <c r="C29" s="2">
        <v>7</v>
      </c>
      <c r="D29" s="2" t="s">
        <v>35</v>
      </c>
      <c r="E29" s="2" t="str">
        <f>'Singles Grids'!B37</f>
        <v>Ron  Bell</v>
      </c>
      <c r="F29" s="28">
        <v>3</v>
      </c>
      <c r="H29" t="str">
        <f t="shared" si="0"/>
        <v>Shirley  Page</v>
      </c>
      <c r="I29" s="30" t="s">
        <v>41</v>
      </c>
      <c r="J29" t="str">
        <f t="shared" si="1"/>
        <v>Ron  Bell</v>
      </c>
      <c r="K29" s="30">
        <f t="shared" si="3"/>
        <v>7</v>
      </c>
      <c r="L29" s="30">
        <f t="shared" si="2"/>
        <v>3</v>
      </c>
    </row>
    <row r="30" spans="1:12">
      <c r="A30" s="2">
        <v>26</v>
      </c>
      <c r="B30" s="2" t="str">
        <f>'Singles Grids'!B34</f>
        <v>Jan  Sullivan</v>
      </c>
      <c r="C30" s="2">
        <v>6</v>
      </c>
      <c r="D30" s="2" t="s">
        <v>35</v>
      </c>
      <c r="E30" s="2" t="str">
        <f>'Singles Grids'!B36</f>
        <v>Jenny  Baldwin</v>
      </c>
      <c r="F30" s="28">
        <v>7</v>
      </c>
      <c r="H30" t="str">
        <f t="shared" si="0"/>
        <v>Jenny  Baldwin</v>
      </c>
      <c r="I30" s="30" t="s">
        <v>41</v>
      </c>
      <c r="J30" t="str">
        <f t="shared" si="1"/>
        <v>Jan  Sullivan</v>
      </c>
      <c r="K30" s="30">
        <f t="shared" si="3"/>
        <v>7</v>
      </c>
      <c r="L30" s="30">
        <f t="shared" si="2"/>
        <v>6</v>
      </c>
    </row>
    <row r="31" spans="1:12">
      <c r="A31" s="2">
        <v>27</v>
      </c>
      <c r="B31" s="2" t="str">
        <f>'Singles Grids'!B35</f>
        <v>Patricia  Poynter</v>
      </c>
      <c r="C31" s="2">
        <v>5</v>
      </c>
      <c r="D31" s="2" t="s">
        <v>35</v>
      </c>
      <c r="E31" s="2" t="str">
        <f>'Singles Grids'!B38</f>
        <v>Helen  Maybury</v>
      </c>
      <c r="F31" s="28">
        <v>7</v>
      </c>
      <c r="H31" t="str">
        <f t="shared" si="0"/>
        <v>Helen  Maybury</v>
      </c>
      <c r="I31" s="30" t="s">
        <v>41</v>
      </c>
      <c r="J31" t="str">
        <f t="shared" si="1"/>
        <v>Patricia  Poynter</v>
      </c>
      <c r="K31" s="30">
        <f t="shared" si="3"/>
        <v>7</v>
      </c>
      <c r="L31" s="30">
        <f t="shared" si="2"/>
        <v>5</v>
      </c>
    </row>
    <row r="32" spans="1:12">
      <c r="A32" s="2">
        <v>28</v>
      </c>
      <c r="B32" s="2" t="str">
        <f>'Singles Grids'!B48</f>
        <v>Bob  Baldwin</v>
      </c>
      <c r="C32" s="2">
        <v>7</v>
      </c>
      <c r="D32" s="2" t="s">
        <v>35</v>
      </c>
      <c r="E32" s="2" t="str">
        <f>'Singles Grids'!B52</f>
        <v>Ian  Sullivan</v>
      </c>
      <c r="F32" s="28">
        <v>6</v>
      </c>
      <c r="H32" t="str">
        <f t="shared" si="0"/>
        <v>Bob  Baldwin</v>
      </c>
      <c r="I32" s="30" t="s">
        <v>41</v>
      </c>
      <c r="J32" t="str">
        <f t="shared" si="1"/>
        <v>Ian  Sullivan</v>
      </c>
      <c r="K32" s="30">
        <f t="shared" si="3"/>
        <v>7</v>
      </c>
      <c r="L32" s="30">
        <f t="shared" si="2"/>
        <v>6</v>
      </c>
    </row>
    <row r="33" spans="1:12">
      <c r="A33" s="2">
        <v>29</v>
      </c>
      <c r="B33" s="2" t="str">
        <f>'Singles Grids'!B49</f>
        <v>Ted  Lyng</v>
      </c>
      <c r="C33" s="2">
        <v>5</v>
      </c>
      <c r="D33" s="2" t="s">
        <v>35</v>
      </c>
      <c r="E33" s="2" t="str">
        <f>'Singles Grids'!B51</f>
        <v>Garry  Saxton</v>
      </c>
      <c r="F33" s="28">
        <v>7</v>
      </c>
      <c r="H33" t="str">
        <f t="shared" si="0"/>
        <v>Garry  Saxton</v>
      </c>
      <c r="I33" s="30" t="s">
        <v>41</v>
      </c>
      <c r="J33" t="str">
        <f t="shared" si="1"/>
        <v>Ted  Lyng</v>
      </c>
      <c r="K33" s="30">
        <f t="shared" si="3"/>
        <v>7</v>
      </c>
      <c r="L33" s="30">
        <f t="shared" si="2"/>
        <v>5</v>
      </c>
    </row>
    <row r="34" spans="1:12">
      <c r="A34" s="2">
        <v>30</v>
      </c>
      <c r="B34" s="2" t="str">
        <f>'Singles Grids'!B50</f>
        <v>Keith  Poynter</v>
      </c>
      <c r="C34" s="2">
        <v>7</v>
      </c>
      <c r="D34" s="2" t="s">
        <v>35</v>
      </c>
      <c r="E34" s="2" t="str">
        <f>'Singles Grids'!B53</f>
        <v>Sandra  Jones</v>
      </c>
      <c r="F34" s="28">
        <v>4</v>
      </c>
      <c r="H34" t="str">
        <f t="shared" si="0"/>
        <v>Keith  Poynter</v>
      </c>
      <c r="I34" s="30" t="s">
        <v>41</v>
      </c>
      <c r="J34" t="str">
        <f t="shared" si="1"/>
        <v>Sandra  Jones</v>
      </c>
      <c r="K34" s="30">
        <f t="shared" si="3"/>
        <v>7</v>
      </c>
      <c r="L34" s="30">
        <f t="shared" si="2"/>
        <v>4</v>
      </c>
    </row>
    <row r="35" spans="1:12">
      <c r="A35" s="2">
        <v>31</v>
      </c>
      <c r="B35" s="2" t="str">
        <f>'Singles Grids'!B62</f>
        <v>Deb  Anderson</v>
      </c>
      <c r="C35" s="2">
        <v>7</v>
      </c>
      <c r="D35" s="2" t="s">
        <v>35</v>
      </c>
      <c r="E35" s="2" t="str">
        <f>'Singles Grids'!B66</f>
        <v>Betty  Key</v>
      </c>
      <c r="F35" s="28">
        <v>0</v>
      </c>
      <c r="H35" t="str">
        <f t="shared" si="0"/>
        <v>Deb  Anderson</v>
      </c>
      <c r="I35" s="30" t="s">
        <v>41</v>
      </c>
      <c r="J35" t="str">
        <f t="shared" si="1"/>
        <v>Betty  Key</v>
      </c>
      <c r="K35" s="30">
        <f t="shared" si="3"/>
        <v>7</v>
      </c>
      <c r="L35" s="30">
        <f t="shared" si="2"/>
        <v>0</v>
      </c>
    </row>
    <row r="36" spans="1:12">
      <c r="A36" s="2">
        <v>32</v>
      </c>
      <c r="B36" s="2" t="str">
        <f>'Singles Grids'!B63</f>
        <v>Pam  Wiemers</v>
      </c>
      <c r="C36" s="2">
        <v>4</v>
      </c>
      <c r="D36" s="2" t="s">
        <v>35</v>
      </c>
      <c r="E36" s="2" t="str">
        <f>'Singles Grids'!B65</f>
        <v>Glenda  Yardy</v>
      </c>
      <c r="F36" s="28">
        <v>7</v>
      </c>
      <c r="H36" t="str">
        <f t="shared" si="0"/>
        <v>Glenda  Yardy</v>
      </c>
      <c r="I36" s="30" t="s">
        <v>41</v>
      </c>
      <c r="J36" t="str">
        <f t="shared" si="1"/>
        <v>Pam  Wiemers</v>
      </c>
      <c r="K36" s="30">
        <f t="shared" si="3"/>
        <v>7</v>
      </c>
      <c r="L36" s="30">
        <f t="shared" si="2"/>
        <v>4</v>
      </c>
    </row>
    <row r="37" spans="1:12">
      <c r="A37" s="2">
        <v>33</v>
      </c>
      <c r="B37" s="2" t="str">
        <f>'Singles Grids'!B64</f>
        <v>Bob  Williamson</v>
      </c>
      <c r="C37" s="2">
        <v>6</v>
      </c>
      <c r="D37" s="2" t="s">
        <v>35</v>
      </c>
      <c r="E37" s="2" t="str">
        <f>'Singles Grids'!B67</f>
        <v>Margaret  Pedemont</v>
      </c>
      <c r="F37" s="28">
        <v>7</v>
      </c>
      <c r="H37" t="str">
        <f t="shared" si="0"/>
        <v>Margaret  Pedemont</v>
      </c>
      <c r="I37" s="30" t="s">
        <v>41</v>
      </c>
      <c r="J37" t="str">
        <f t="shared" si="1"/>
        <v>Bob  Williamson</v>
      </c>
      <c r="K37" s="30">
        <f t="shared" si="3"/>
        <v>7</v>
      </c>
      <c r="L37" s="30">
        <f t="shared" si="2"/>
        <v>6</v>
      </c>
    </row>
    <row r="38" spans="1:12">
      <c r="A38" s="2">
        <v>34</v>
      </c>
      <c r="B38" s="2" t="str">
        <f>'Singles Grids'!B76</f>
        <v>Diana Knox</v>
      </c>
      <c r="C38" s="2">
        <v>4</v>
      </c>
      <c r="D38" s="2" t="s">
        <v>35</v>
      </c>
      <c r="E38" s="2" t="str">
        <f>'Singles Grids'!B80</f>
        <v>Gail  Williamson</v>
      </c>
      <c r="F38" s="28">
        <v>7</v>
      </c>
      <c r="H38" t="str">
        <f t="shared" si="0"/>
        <v>Gail  Williamson</v>
      </c>
      <c r="I38" s="30" t="s">
        <v>41</v>
      </c>
      <c r="J38" t="str">
        <f t="shared" si="1"/>
        <v>Diana Knox</v>
      </c>
      <c r="K38" s="30">
        <f t="shared" si="3"/>
        <v>7</v>
      </c>
      <c r="L38" s="30">
        <f t="shared" si="2"/>
        <v>4</v>
      </c>
    </row>
    <row r="39" spans="1:12">
      <c r="A39" s="2">
        <v>35</v>
      </c>
      <c r="B39" s="2" t="str">
        <f>'Singles Grids'!B77</f>
        <v>Marie  Munns</v>
      </c>
      <c r="C39" s="2">
        <v>4</v>
      </c>
      <c r="D39" s="2" t="s">
        <v>35</v>
      </c>
      <c r="E39" s="2" t="str">
        <f>'Singles Grids'!B79</f>
        <v>Bev  Duncan</v>
      </c>
      <c r="F39" s="28">
        <v>6</v>
      </c>
      <c r="H39" t="str">
        <f t="shared" si="0"/>
        <v>Bev  Duncan</v>
      </c>
      <c r="I39" s="30" t="s">
        <v>41</v>
      </c>
      <c r="J39" t="str">
        <f t="shared" si="1"/>
        <v>Marie  Munns</v>
      </c>
      <c r="K39" s="30">
        <f t="shared" si="3"/>
        <v>6</v>
      </c>
      <c r="L39" s="30">
        <f t="shared" si="2"/>
        <v>4</v>
      </c>
    </row>
    <row r="40" spans="1:12">
      <c r="A40" s="2">
        <v>36</v>
      </c>
      <c r="B40" s="1" t="str">
        <f>'Singles Grids'!B78</f>
        <v>Sharon  Saxton</v>
      </c>
      <c r="C40" s="2">
        <v>7</v>
      </c>
      <c r="D40" s="1" t="s">
        <v>35</v>
      </c>
      <c r="E40" s="1" t="str">
        <f>'Singles Grids'!B81</f>
        <v>Liz  Lyng</v>
      </c>
      <c r="F40" s="28">
        <v>4</v>
      </c>
      <c r="H40" t="str">
        <f t="shared" si="0"/>
        <v>Sharon  Saxton</v>
      </c>
      <c r="I40" s="30" t="s">
        <v>41</v>
      </c>
      <c r="J40" t="str">
        <f t="shared" si="1"/>
        <v>Liz  Lyng</v>
      </c>
      <c r="K40" s="30">
        <f t="shared" si="3"/>
        <v>7</v>
      </c>
      <c r="L40" s="30">
        <f t="shared" si="2"/>
        <v>4</v>
      </c>
    </row>
    <row r="41" spans="1:12">
      <c r="A41" s="2">
        <v>37</v>
      </c>
      <c r="B41" s="2" t="str">
        <f>'Singles Grids'!B7</f>
        <v>Graham  Innocent</v>
      </c>
      <c r="C41" s="2">
        <v>7</v>
      </c>
      <c r="D41" s="2" t="s">
        <v>35</v>
      </c>
      <c r="E41" s="2" t="str">
        <f>'Singles Grids'!B10</f>
        <v>Brenda  Wild</v>
      </c>
      <c r="F41" s="28">
        <v>5</v>
      </c>
      <c r="H41" t="str">
        <f t="shared" si="0"/>
        <v>Graham  Innocent</v>
      </c>
      <c r="I41" s="30" t="s">
        <v>41</v>
      </c>
      <c r="J41" t="str">
        <f t="shared" si="1"/>
        <v>Brenda  Wild</v>
      </c>
      <c r="K41" s="30">
        <f t="shared" si="3"/>
        <v>7</v>
      </c>
      <c r="L41" s="30">
        <f t="shared" si="2"/>
        <v>5</v>
      </c>
    </row>
    <row r="42" spans="1:12">
      <c r="A42" s="2">
        <v>38</v>
      </c>
      <c r="B42" s="2" t="str">
        <f>'Singles Grids'!B8</f>
        <v>Barb  Piggott</v>
      </c>
      <c r="C42" s="2">
        <v>5</v>
      </c>
      <c r="D42" s="2" t="s">
        <v>35</v>
      </c>
      <c r="E42" s="2" t="str">
        <f>'Singles Grids'!B9</f>
        <v>Gary  Barenthien</v>
      </c>
      <c r="F42" s="28">
        <v>7</v>
      </c>
      <c r="H42" t="str">
        <f t="shared" si="0"/>
        <v>Gary  Barenthien</v>
      </c>
      <c r="I42" s="30" t="s">
        <v>41</v>
      </c>
      <c r="J42" t="str">
        <f t="shared" si="1"/>
        <v>Barb  Piggott</v>
      </c>
      <c r="K42" s="30">
        <f t="shared" si="3"/>
        <v>7</v>
      </c>
      <c r="L42" s="30">
        <f t="shared" si="2"/>
        <v>5</v>
      </c>
    </row>
    <row r="43" spans="1:12">
      <c r="A43" s="2">
        <v>39</v>
      </c>
      <c r="B43" s="2" t="str">
        <f>'Singles Grids'!B11</f>
        <v>Bill  Munns</v>
      </c>
      <c r="C43" s="2">
        <v>7</v>
      </c>
      <c r="D43" s="2" t="s">
        <v>35</v>
      </c>
      <c r="E43" s="2" t="str">
        <f>'Singles Grids'!B12</f>
        <v>Kevin  Page</v>
      </c>
      <c r="F43" s="28">
        <v>5</v>
      </c>
      <c r="H43" t="str">
        <f t="shared" si="0"/>
        <v>Bill  Munns</v>
      </c>
      <c r="I43" s="30" t="s">
        <v>41</v>
      </c>
      <c r="J43" t="str">
        <f t="shared" si="1"/>
        <v>Kevin  Page</v>
      </c>
      <c r="K43" s="30">
        <f t="shared" si="3"/>
        <v>7</v>
      </c>
      <c r="L43" s="30">
        <f t="shared" si="2"/>
        <v>5</v>
      </c>
    </row>
    <row r="44" spans="1:12">
      <c r="A44" s="2">
        <v>40</v>
      </c>
      <c r="B44" s="2" t="str">
        <f>'Singles Grids'!B20</f>
        <v>Edna  Kelly</v>
      </c>
      <c r="C44" s="2">
        <v>7</v>
      </c>
      <c r="D44" s="2" t="s">
        <v>35</v>
      </c>
      <c r="E44" s="2" t="str">
        <f>'Singles Grids'!B23</f>
        <v>John  Ball</v>
      </c>
      <c r="F44" s="28">
        <v>6</v>
      </c>
      <c r="H44" t="str">
        <f t="shared" si="0"/>
        <v>Edna  Kelly</v>
      </c>
      <c r="I44" s="30" t="s">
        <v>41</v>
      </c>
      <c r="J44" t="str">
        <f t="shared" si="1"/>
        <v>John  Ball</v>
      </c>
      <c r="K44" s="30">
        <f t="shared" si="3"/>
        <v>7</v>
      </c>
      <c r="L44" s="30">
        <f t="shared" si="2"/>
        <v>6</v>
      </c>
    </row>
    <row r="45" spans="1:12">
      <c r="A45" s="2">
        <v>41</v>
      </c>
      <c r="B45" s="2" t="str">
        <f>'Singles Grids'!B21</f>
        <v>Bob  Hokin</v>
      </c>
      <c r="C45" s="2">
        <v>7</v>
      </c>
      <c r="D45" s="2" t="s">
        <v>35</v>
      </c>
      <c r="E45" s="2" t="str">
        <f>'Singles Grids'!B22</f>
        <v>Bernie  McAlary</v>
      </c>
      <c r="F45" s="29">
        <v>6</v>
      </c>
      <c r="H45" t="str">
        <f t="shared" si="0"/>
        <v>Bob  Hokin</v>
      </c>
      <c r="I45" s="30" t="s">
        <v>41</v>
      </c>
      <c r="J45" t="str">
        <f t="shared" si="1"/>
        <v>Bernie  McAlary</v>
      </c>
      <c r="K45" s="30">
        <f t="shared" si="3"/>
        <v>7</v>
      </c>
      <c r="L45" s="30">
        <f t="shared" si="2"/>
        <v>6</v>
      </c>
    </row>
    <row r="46" spans="1:12">
      <c r="A46" s="2">
        <v>42</v>
      </c>
      <c r="B46" s="2" t="str">
        <f>'Singles Grids'!B24</f>
        <v>Don  Rankin</v>
      </c>
      <c r="C46" s="2">
        <v>7</v>
      </c>
      <c r="D46" s="2" t="s">
        <v>35</v>
      </c>
      <c r="E46" s="2" t="str">
        <f>'Singles Grids'!B25</f>
        <v>Elizabeth  Woods</v>
      </c>
      <c r="F46" s="28">
        <v>3</v>
      </c>
      <c r="H46" t="str">
        <f t="shared" si="0"/>
        <v>Don  Rankin</v>
      </c>
      <c r="I46" s="30" t="s">
        <v>41</v>
      </c>
      <c r="J46" t="str">
        <f t="shared" si="1"/>
        <v>Elizabeth  Woods</v>
      </c>
      <c r="K46" s="30">
        <f t="shared" si="3"/>
        <v>7</v>
      </c>
      <c r="L46" s="30">
        <f t="shared" si="2"/>
        <v>3</v>
      </c>
    </row>
    <row r="47" spans="1:12">
      <c r="A47" s="2">
        <v>43</v>
      </c>
      <c r="B47" s="2" t="str">
        <f>'Singles Grids'!B33</f>
        <v>Shirley  Page</v>
      </c>
      <c r="C47" s="2">
        <v>5</v>
      </c>
      <c r="D47" s="2" t="s">
        <v>35</v>
      </c>
      <c r="E47" s="2" t="str">
        <f>'Singles Grids'!B36</f>
        <v>Jenny  Baldwin</v>
      </c>
      <c r="F47" s="28">
        <v>7</v>
      </c>
      <c r="H47" t="str">
        <f t="shared" si="0"/>
        <v>Jenny  Baldwin</v>
      </c>
      <c r="I47" s="30" t="s">
        <v>41</v>
      </c>
      <c r="J47" t="str">
        <f t="shared" si="1"/>
        <v>Shirley  Page</v>
      </c>
      <c r="K47" s="30">
        <f t="shared" si="3"/>
        <v>7</v>
      </c>
      <c r="L47" s="30">
        <f t="shared" si="2"/>
        <v>5</v>
      </c>
    </row>
    <row r="48" spans="1:12">
      <c r="A48" s="2">
        <v>44</v>
      </c>
      <c r="B48" s="2" t="str">
        <f>'Singles Grids'!B34</f>
        <v>Jan  Sullivan</v>
      </c>
      <c r="C48" s="2">
        <v>7</v>
      </c>
      <c r="D48" s="2" t="s">
        <v>35</v>
      </c>
      <c r="E48" s="2" t="str">
        <f>'Singles Grids'!B35</f>
        <v>Patricia  Poynter</v>
      </c>
      <c r="F48" s="28">
        <v>3</v>
      </c>
      <c r="H48" t="str">
        <f t="shared" si="0"/>
        <v>Jan  Sullivan</v>
      </c>
      <c r="I48" s="30" t="s">
        <v>41</v>
      </c>
      <c r="J48" t="str">
        <f t="shared" si="1"/>
        <v>Patricia  Poynter</v>
      </c>
      <c r="K48" s="30">
        <f t="shared" si="3"/>
        <v>7</v>
      </c>
      <c r="L48" s="30">
        <f t="shared" si="2"/>
        <v>3</v>
      </c>
    </row>
    <row r="49" spans="1:12">
      <c r="A49" s="2">
        <v>45</v>
      </c>
      <c r="B49" s="2" t="str">
        <f>'Singles Grids'!B37</f>
        <v>Ron  Bell</v>
      </c>
      <c r="C49" s="2">
        <v>1</v>
      </c>
      <c r="D49" s="2" t="s">
        <v>35</v>
      </c>
      <c r="E49" s="2" t="str">
        <f>'Singles Grids'!B38</f>
        <v>Helen  Maybury</v>
      </c>
      <c r="F49" s="28">
        <v>7</v>
      </c>
      <c r="H49" t="str">
        <f t="shared" si="0"/>
        <v>Helen  Maybury</v>
      </c>
      <c r="I49" s="30" t="s">
        <v>41</v>
      </c>
      <c r="J49" t="str">
        <f t="shared" si="1"/>
        <v>Ron  Bell</v>
      </c>
      <c r="K49" s="30">
        <f t="shared" si="3"/>
        <v>7</v>
      </c>
      <c r="L49" s="30">
        <f t="shared" si="2"/>
        <v>1</v>
      </c>
    </row>
    <row r="50" spans="1:12">
      <c r="A50" s="2">
        <v>46</v>
      </c>
      <c r="B50" s="2" t="str">
        <f>'Singles Grids'!B48</f>
        <v>Bob  Baldwin</v>
      </c>
      <c r="C50" s="2">
        <v>5</v>
      </c>
      <c r="D50" s="2" t="s">
        <v>35</v>
      </c>
      <c r="E50" s="2" t="str">
        <f>'Singles Grids'!B51</f>
        <v>Garry  Saxton</v>
      </c>
      <c r="F50" s="28">
        <v>7</v>
      </c>
      <c r="H50" t="str">
        <f t="shared" si="0"/>
        <v>Garry  Saxton</v>
      </c>
      <c r="I50" s="30" t="s">
        <v>41</v>
      </c>
      <c r="J50" t="str">
        <f t="shared" si="1"/>
        <v>Bob  Baldwin</v>
      </c>
      <c r="K50" s="30">
        <f t="shared" si="3"/>
        <v>7</v>
      </c>
      <c r="L50" s="30">
        <f t="shared" si="2"/>
        <v>5</v>
      </c>
    </row>
    <row r="51" spans="1:12">
      <c r="A51" s="2">
        <v>47</v>
      </c>
      <c r="B51" s="2" t="str">
        <f>'Singles Grids'!B49</f>
        <v>Ted  Lyng</v>
      </c>
      <c r="C51" s="2">
        <v>5</v>
      </c>
      <c r="D51" s="2" t="s">
        <v>35</v>
      </c>
      <c r="E51" s="2" t="str">
        <f>'Singles Grids'!B50</f>
        <v>Keith  Poynter</v>
      </c>
      <c r="F51" s="28">
        <v>7</v>
      </c>
      <c r="H51" t="str">
        <f t="shared" si="0"/>
        <v>Keith  Poynter</v>
      </c>
      <c r="I51" s="30" t="s">
        <v>41</v>
      </c>
      <c r="J51" t="str">
        <f t="shared" si="1"/>
        <v>Ted  Lyng</v>
      </c>
      <c r="K51" s="30">
        <f t="shared" si="3"/>
        <v>7</v>
      </c>
      <c r="L51" s="30">
        <f t="shared" si="2"/>
        <v>5</v>
      </c>
    </row>
    <row r="52" spans="1:12">
      <c r="A52" s="2">
        <v>48</v>
      </c>
      <c r="B52" s="2" t="str">
        <f>'Singles Grids'!B52</f>
        <v>Ian  Sullivan</v>
      </c>
      <c r="C52" s="2">
        <v>6</v>
      </c>
      <c r="D52" s="2" t="s">
        <v>35</v>
      </c>
      <c r="E52" s="2" t="str">
        <f>'Singles Grids'!B53</f>
        <v>Sandra  Jones</v>
      </c>
      <c r="F52" s="28">
        <v>5</v>
      </c>
      <c r="H52" t="str">
        <f t="shared" si="0"/>
        <v>Ian  Sullivan</v>
      </c>
      <c r="I52" s="30" t="s">
        <v>41</v>
      </c>
      <c r="J52" t="str">
        <f t="shared" si="1"/>
        <v>Sandra  Jones</v>
      </c>
      <c r="K52" s="30">
        <f t="shared" si="3"/>
        <v>6</v>
      </c>
      <c r="L52" s="30">
        <f t="shared" si="2"/>
        <v>5</v>
      </c>
    </row>
    <row r="53" spans="1:12">
      <c r="A53" s="2">
        <v>49</v>
      </c>
      <c r="B53" s="2" t="str">
        <f>'Singles Grids'!B62</f>
        <v>Deb  Anderson</v>
      </c>
      <c r="C53" s="2">
        <v>7</v>
      </c>
      <c r="D53" s="2" t="s">
        <v>35</v>
      </c>
      <c r="E53" s="2" t="str">
        <f>'Singles Grids'!B65</f>
        <v>Glenda  Yardy</v>
      </c>
      <c r="F53" s="28">
        <v>2</v>
      </c>
      <c r="H53" t="str">
        <f t="shared" si="0"/>
        <v>Deb  Anderson</v>
      </c>
      <c r="I53" s="30" t="s">
        <v>41</v>
      </c>
      <c r="J53" t="str">
        <f t="shared" si="1"/>
        <v>Glenda  Yardy</v>
      </c>
      <c r="K53" s="30">
        <f t="shared" si="3"/>
        <v>7</v>
      </c>
      <c r="L53" s="30">
        <f t="shared" si="2"/>
        <v>2</v>
      </c>
    </row>
    <row r="54" spans="1:12">
      <c r="A54" s="2">
        <v>50</v>
      </c>
      <c r="B54" s="2" t="str">
        <f>'Singles Grids'!B63</f>
        <v>Pam  Wiemers</v>
      </c>
      <c r="C54" s="2">
        <v>3</v>
      </c>
      <c r="D54" s="2" t="s">
        <v>35</v>
      </c>
      <c r="E54" s="2" t="str">
        <f>'Singles Grids'!B64</f>
        <v>Bob  Williamson</v>
      </c>
      <c r="F54" s="28">
        <v>7</v>
      </c>
      <c r="H54" t="str">
        <f t="shared" si="0"/>
        <v>Bob  Williamson</v>
      </c>
      <c r="I54" s="30" t="s">
        <v>41</v>
      </c>
      <c r="J54" t="str">
        <f t="shared" si="1"/>
        <v>Pam  Wiemers</v>
      </c>
      <c r="K54" s="30">
        <f t="shared" si="3"/>
        <v>7</v>
      </c>
      <c r="L54" s="30">
        <f t="shared" si="2"/>
        <v>3</v>
      </c>
    </row>
    <row r="55" spans="1:12">
      <c r="A55" s="2">
        <v>51</v>
      </c>
      <c r="B55" s="2" t="str">
        <f>'Singles Grids'!B66</f>
        <v>Betty  Key</v>
      </c>
      <c r="C55" s="2">
        <v>3</v>
      </c>
      <c r="D55" s="2" t="s">
        <v>35</v>
      </c>
      <c r="E55" s="2" t="str">
        <f>'Singles Grids'!B67</f>
        <v>Margaret  Pedemont</v>
      </c>
      <c r="F55" s="28">
        <v>7</v>
      </c>
      <c r="H55" t="str">
        <f t="shared" si="0"/>
        <v>Margaret  Pedemont</v>
      </c>
      <c r="I55" s="30" t="s">
        <v>41</v>
      </c>
      <c r="J55" t="str">
        <f t="shared" si="1"/>
        <v>Betty  Key</v>
      </c>
      <c r="K55" s="30">
        <f t="shared" si="3"/>
        <v>7</v>
      </c>
      <c r="L55" s="30">
        <f t="shared" si="2"/>
        <v>3</v>
      </c>
    </row>
    <row r="56" spans="1:12">
      <c r="A56" s="2">
        <v>52</v>
      </c>
      <c r="B56" s="2" t="str">
        <f>'Singles Grids'!B76</f>
        <v>Diana Knox</v>
      </c>
      <c r="C56" s="2">
        <v>6</v>
      </c>
      <c r="D56" s="2" t="s">
        <v>35</v>
      </c>
      <c r="E56" s="2" t="str">
        <f>'Singles Grids'!B79</f>
        <v>Bev  Duncan</v>
      </c>
      <c r="F56" s="28">
        <v>7</v>
      </c>
      <c r="H56" t="str">
        <f t="shared" si="0"/>
        <v>Bev  Duncan</v>
      </c>
      <c r="I56" s="30" t="s">
        <v>41</v>
      </c>
      <c r="J56" t="str">
        <f t="shared" si="1"/>
        <v>Diana Knox</v>
      </c>
      <c r="K56" s="30">
        <f t="shared" si="3"/>
        <v>7</v>
      </c>
      <c r="L56" s="30">
        <f t="shared" si="2"/>
        <v>6</v>
      </c>
    </row>
    <row r="57" spans="1:12">
      <c r="A57" s="2">
        <v>53</v>
      </c>
      <c r="B57" s="2" t="str">
        <f>'Singles Grids'!B77</f>
        <v>Marie  Munns</v>
      </c>
      <c r="C57" s="2">
        <v>4</v>
      </c>
      <c r="D57" s="2" t="s">
        <v>35</v>
      </c>
      <c r="E57" s="2" t="str">
        <f>'Singles Grids'!B78</f>
        <v>Sharon  Saxton</v>
      </c>
      <c r="F57" s="28">
        <v>7</v>
      </c>
      <c r="H57" t="str">
        <f t="shared" si="0"/>
        <v>Sharon  Saxton</v>
      </c>
      <c r="I57" s="30" t="s">
        <v>41</v>
      </c>
      <c r="J57" t="str">
        <f t="shared" si="1"/>
        <v>Marie  Munns</v>
      </c>
      <c r="K57" s="30">
        <f t="shared" si="3"/>
        <v>7</v>
      </c>
      <c r="L57" s="30">
        <f t="shared" si="2"/>
        <v>4</v>
      </c>
    </row>
    <row r="58" spans="1:12">
      <c r="A58" s="2">
        <v>54</v>
      </c>
      <c r="B58" s="1" t="str">
        <f>'Singles Grids'!B80</f>
        <v>Gail  Williamson</v>
      </c>
      <c r="C58" s="2">
        <v>1</v>
      </c>
      <c r="D58" s="1" t="s">
        <v>35</v>
      </c>
      <c r="E58" s="1" t="str">
        <f>'Singles Grids'!B81</f>
        <v>Liz  Lyng</v>
      </c>
      <c r="F58" s="28">
        <v>7</v>
      </c>
      <c r="H58" t="str">
        <f t="shared" si="0"/>
        <v>Liz  Lyng</v>
      </c>
      <c r="I58" s="30" t="s">
        <v>41</v>
      </c>
      <c r="J58" t="str">
        <f t="shared" si="1"/>
        <v>Gail  Williamson</v>
      </c>
      <c r="K58" s="30">
        <f t="shared" si="3"/>
        <v>7</v>
      </c>
      <c r="L58" s="30">
        <f t="shared" si="2"/>
        <v>1</v>
      </c>
    </row>
    <row r="59" spans="1:12">
      <c r="A59" s="2">
        <v>55</v>
      </c>
      <c r="B59" s="2" t="str">
        <f>'Singles Grids'!B7</f>
        <v>Graham  Innocent</v>
      </c>
      <c r="C59" s="2">
        <v>7</v>
      </c>
      <c r="D59" s="2" t="s">
        <v>35</v>
      </c>
      <c r="E59" s="2" t="str">
        <f>'Singles Grids'!B9</f>
        <v>Gary  Barenthien</v>
      </c>
      <c r="F59" s="28">
        <v>5</v>
      </c>
      <c r="H59" t="str">
        <f t="shared" si="0"/>
        <v>Graham  Innocent</v>
      </c>
      <c r="I59" s="30" t="s">
        <v>41</v>
      </c>
      <c r="J59" t="str">
        <f t="shared" si="1"/>
        <v>Gary  Barenthien</v>
      </c>
      <c r="K59" s="30">
        <f t="shared" si="3"/>
        <v>7</v>
      </c>
      <c r="L59" s="30">
        <f t="shared" si="2"/>
        <v>5</v>
      </c>
    </row>
    <row r="60" spans="1:12">
      <c r="A60" s="2">
        <v>56</v>
      </c>
      <c r="B60" s="2" t="str">
        <f>'Singles Grids'!B8</f>
        <v>Barb  Piggott</v>
      </c>
      <c r="C60" s="2">
        <v>7</v>
      </c>
      <c r="D60" s="2" t="s">
        <v>35</v>
      </c>
      <c r="E60" s="2" t="str">
        <f>'Singles Grids'!B12</f>
        <v>Kevin  Page</v>
      </c>
      <c r="F60" s="28">
        <v>1</v>
      </c>
      <c r="H60" t="str">
        <f t="shared" si="0"/>
        <v>Barb  Piggott</v>
      </c>
      <c r="I60" s="30" t="s">
        <v>41</v>
      </c>
      <c r="J60" t="str">
        <f t="shared" si="1"/>
        <v>Kevin  Page</v>
      </c>
      <c r="K60" s="30">
        <f t="shared" si="3"/>
        <v>7</v>
      </c>
      <c r="L60" s="30">
        <f t="shared" si="2"/>
        <v>1</v>
      </c>
    </row>
    <row r="61" spans="1:12">
      <c r="A61" s="2">
        <v>57</v>
      </c>
      <c r="B61" s="2" t="str">
        <f>'Singles Grids'!B10</f>
        <v>Brenda  Wild</v>
      </c>
      <c r="C61" s="2">
        <v>4</v>
      </c>
      <c r="D61" s="2" t="s">
        <v>35</v>
      </c>
      <c r="E61" s="2" t="str">
        <f>'Singles Grids'!B11</f>
        <v>Bill  Munns</v>
      </c>
      <c r="F61" s="28">
        <v>7</v>
      </c>
      <c r="H61" t="str">
        <f t="shared" si="0"/>
        <v>Bill  Munns</v>
      </c>
      <c r="I61" s="30" t="s">
        <v>41</v>
      </c>
      <c r="J61" t="str">
        <f t="shared" si="1"/>
        <v>Brenda  Wild</v>
      </c>
      <c r="K61" s="30">
        <f t="shared" si="3"/>
        <v>7</v>
      </c>
      <c r="L61" s="30">
        <f t="shared" si="2"/>
        <v>4</v>
      </c>
    </row>
    <row r="62" spans="1:12">
      <c r="A62" s="2">
        <v>58</v>
      </c>
      <c r="B62" s="2" t="str">
        <f>'Singles Grids'!B20</f>
        <v>Edna  Kelly</v>
      </c>
      <c r="C62" s="2">
        <v>3</v>
      </c>
      <c r="D62" s="2" t="s">
        <v>35</v>
      </c>
      <c r="E62" s="2" t="str">
        <f>'Singles Grids'!B22</f>
        <v>Bernie  McAlary</v>
      </c>
      <c r="F62" s="28">
        <v>7</v>
      </c>
      <c r="H62" t="str">
        <f t="shared" si="0"/>
        <v>Bernie  McAlary</v>
      </c>
      <c r="I62" s="30" t="s">
        <v>41</v>
      </c>
      <c r="J62" t="str">
        <f t="shared" si="1"/>
        <v>Edna  Kelly</v>
      </c>
      <c r="K62" s="30">
        <f t="shared" si="3"/>
        <v>7</v>
      </c>
      <c r="L62" s="30">
        <f t="shared" si="2"/>
        <v>3</v>
      </c>
    </row>
    <row r="63" spans="1:12">
      <c r="A63" s="2">
        <v>59</v>
      </c>
      <c r="B63" s="2" t="str">
        <f>'Singles Grids'!B21</f>
        <v>Bob  Hokin</v>
      </c>
      <c r="C63" s="2">
        <v>5</v>
      </c>
      <c r="D63" s="2" t="s">
        <v>35</v>
      </c>
      <c r="E63" s="2" t="str">
        <f>'Singles Grids'!B25</f>
        <v>Elizabeth  Woods</v>
      </c>
      <c r="F63" s="28">
        <v>4</v>
      </c>
      <c r="H63" t="str">
        <f t="shared" si="0"/>
        <v>Bob  Hokin</v>
      </c>
      <c r="I63" s="30" t="s">
        <v>41</v>
      </c>
      <c r="J63" t="str">
        <f t="shared" si="1"/>
        <v>Elizabeth  Woods</v>
      </c>
      <c r="K63" s="30">
        <f t="shared" si="3"/>
        <v>5</v>
      </c>
      <c r="L63" s="30">
        <f t="shared" si="2"/>
        <v>4</v>
      </c>
    </row>
    <row r="64" spans="1:12">
      <c r="A64" s="2">
        <v>60</v>
      </c>
      <c r="B64" s="2" t="str">
        <f>'Singles Grids'!B23</f>
        <v>John  Ball</v>
      </c>
      <c r="C64" s="2">
        <v>3</v>
      </c>
      <c r="D64" s="2" t="s">
        <v>35</v>
      </c>
      <c r="E64" s="2" t="str">
        <f>'Singles Grids'!B24</f>
        <v>Don  Rankin</v>
      </c>
      <c r="F64" s="28">
        <v>7</v>
      </c>
      <c r="H64" t="str">
        <f t="shared" si="0"/>
        <v>Don  Rankin</v>
      </c>
      <c r="I64" s="30" t="s">
        <v>41</v>
      </c>
      <c r="J64" t="str">
        <f t="shared" si="1"/>
        <v>John  Ball</v>
      </c>
      <c r="K64" s="30">
        <f t="shared" si="3"/>
        <v>7</v>
      </c>
      <c r="L64" s="30">
        <f t="shared" si="2"/>
        <v>3</v>
      </c>
    </row>
    <row r="65" spans="1:12">
      <c r="A65" s="2">
        <v>61</v>
      </c>
      <c r="B65" s="2" t="str">
        <f>'Singles Grids'!B33</f>
        <v>Shirley  Page</v>
      </c>
      <c r="C65" s="2">
        <v>6</v>
      </c>
      <c r="D65" s="2" t="s">
        <v>35</v>
      </c>
      <c r="E65" s="2" t="str">
        <f>'Singles Grids'!B35</f>
        <v>Patricia  Poynter</v>
      </c>
      <c r="F65" s="28">
        <v>7</v>
      </c>
      <c r="H65" t="str">
        <f t="shared" si="0"/>
        <v>Patricia  Poynter</v>
      </c>
      <c r="I65" s="30" t="s">
        <v>41</v>
      </c>
      <c r="J65" t="str">
        <f t="shared" si="1"/>
        <v>Shirley  Page</v>
      </c>
      <c r="K65" s="30">
        <f t="shared" si="3"/>
        <v>7</v>
      </c>
      <c r="L65" s="30">
        <f t="shared" si="2"/>
        <v>6</v>
      </c>
    </row>
    <row r="66" spans="1:12">
      <c r="A66" s="2">
        <v>62</v>
      </c>
      <c r="B66" s="2" t="str">
        <f>'Singles Grids'!B34</f>
        <v>Jan  Sullivan</v>
      </c>
      <c r="C66" s="2">
        <v>3</v>
      </c>
      <c r="D66" s="2" t="s">
        <v>35</v>
      </c>
      <c r="E66" s="2" t="str">
        <f>'Singles Grids'!B38</f>
        <v>Helen  Maybury</v>
      </c>
      <c r="F66" s="28">
        <v>7</v>
      </c>
      <c r="H66" t="str">
        <f t="shared" si="0"/>
        <v>Helen  Maybury</v>
      </c>
      <c r="I66" s="30" t="s">
        <v>41</v>
      </c>
      <c r="J66" t="str">
        <f t="shared" si="1"/>
        <v>Jan  Sullivan</v>
      </c>
      <c r="K66" s="30">
        <f t="shared" si="3"/>
        <v>7</v>
      </c>
      <c r="L66" s="30">
        <f t="shared" si="2"/>
        <v>3</v>
      </c>
    </row>
    <row r="67" spans="1:12">
      <c r="A67" s="2">
        <v>63</v>
      </c>
      <c r="B67" s="2" t="str">
        <f>'Singles Grids'!B36</f>
        <v>Jenny  Baldwin</v>
      </c>
      <c r="C67" s="2">
        <v>6</v>
      </c>
      <c r="D67" s="2" t="s">
        <v>35</v>
      </c>
      <c r="E67" s="2" t="str">
        <f>'Singles Grids'!B37</f>
        <v>Ron  Bell</v>
      </c>
      <c r="F67" s="28">
        <v>7</v>
      </c>
      <c r="H67" t="str">
        <f t="shared" si="0"/>
        <v>Ron  Bell</v>
      </c>
      <c r="I67" s="30" t="s">
        <v>41</v>
      </c>
      <c r="J67" t="str">
        <f t="shared" si="1"/>
        <v>Jenny  Baldwin</v>
      </c>
      <c r="K67" s="30">
        <f t="shared" si="3"/>
        <v>7</v>
      </c>
      <c r="L67" s="30">
        <f t="shared" si="2"/>
        <v>6</v>
      </c>
    </row>
    <row r="68" spans="1:12">
      <c r="A68" s="2">
        <v>64</v>
      </c>
      <c r="B68" s="2" t="str">
        <f>'Singles Grids'!B48</f>
        <v>Bob  Baldwin</v>
      </c>
      <c r="C68" s="2">
        <v>3</v>
      </c>
      <c r="D68" s="2" t="s">
        <v>35</v>
      </c>
      <c r="E68" s="2" t="str">
        <f>'Singles Grids'!B50</f>
        <v>Keith  Poynter</v>
      </c>
      <c r="F68" s="28">
        <v>7</v>
      </c>
      <c r="H68" t="str">
        <f t="shared" si="0"/>
        <v>Keith  Poynter</v>
      </c>
      <c r="I68" s="30" t="s">
        <v>41</v>
      </c>
      <c r="J68" t="str">
        <f t="shared" si="1"/>
        <v>Bob  Baldwin</v>
      </c>
      <c r="K68" s="30">
        <f t="shared" si="3"/>
        <v>7</v>
      </c>
      <c r="L68" s="30">
        <f t="shared" si="2"/>
        <v>3</v>
      </c>
    </row>
    <row r="69" spans="1:12">
      <c r="A69" s="2">
        <v>65</v>
      </c>
      <c r="B69" s="2" t="str">
        <f>'Singles Grids'!B49</f>
        <v>Ted  Lyng</v>
      </c>
      <c r="C69" s="2">
        <v>7</v>
      </c>
      <c r="D69" s="2" t="s">
        <v>35</v>
      </c>
      <c r="E69" s="2" t="str">
        <f>'Singles Grids'!B53</f>
        <v>Sandra  Jones</v>
      </c>
      <c r="F69" s="28">
        <v>1</v>
      </c>
      <c r="H69" t="str">
        <f t="shared" si="0"/>
        <v>Ted  Lyng</v>
      </c>
      <c r="I69" s="30" t="s">
        <v>41</v>
      </c>
      <c r="J69" t="str">
        <f t="shared" si="1"/>
        <v>Sandra  Jones</v>
      </c>
      <c r="K69" s="30">
        <f t="shared" si="3"/>
        <v>7</v>
      </c>
      <c r="L69" s="30">
        <f t="shared" si="2"/>
        <v>1</v>
      </c>
    </row>
    <row r="70" spans="1:12">
      <c r="A70" s="2">
        <v>66</v>
      </c>
      <c r="B70" s="2" t="str">
        <f>'Singles Grids'!B51</f>
        <v>Garry  Saxton</v>
      </c>
      <c r="C70" s="2">
        <v>3</v>
      </c>
      <c r="D70" s="2" t="s">
        <v>35</v>
      </c>
      <c r="E70" s="2" t="str">
        <f>'Singles Grids'!B52</f>
        <v>Ian  Sullivan</v>
      </c>
      <c r="F70" s="28">
        <v>7</v>
      </c>
      <c r="H70" t="str">
        <f t="shared" ref="H70:H94" si="4">IF(C70&gt;F70,B70,E70)</f>
        <v>Ian  Sullivan</v>
      </c>
      <c r="I70" s="30" t="s">
        <v>41</v>
      </c>
      <c r="J70" t="str">
        <f t="shared" ref="J70:J94" si="5">IF(F70&lt;C70,E70,B70)</f>
        <v>Garry  Saxton</v>
      </c>
      <c r="K70" s="30">
        <f t="shared" ref="K70:K94" si="6">IF(H70=B70,C70,F70)</f>
        <v>7</v>
      </c>
      <c r="L70" s="30">
        <f t="shared" ref="L70:L94" si="7">IF(H70=B70,F70,C70)</f>
        <v>3</v>
      </c>
    </row>
    <row r="71" spans="1:12">
      <c r="A71" s="2">
        <v>67</v>
      </c>
      <c r="B71" s="2" t="str">
        <f>'Singles Grids'!B62</f>
        <v>Deb  Anderson</v>
      </c>
      <c r="C71" s="2">
        <v>7</v>
      </c>
      <c r="D71" s="2" t="s">
        <v>35</v>
      </c>
      <c r="E71" s="2" t="str">
        <f>'Singles Grids'!B64</f>
        <v>Bob  Williamson</v>
      </c>
      <c r="F71" s="28">
        <v>6</v>
      </c>
      <c r="H71" t="str">
        <f t="shared" si="4"/>
        <v>Deb  Anderson</v>
      </c>
      <c r="I71" s="30" t="s">
        <v>41</v>
      </c>
      <c r="J71" t="str">
        <f t="shared" si="5"/>
        <v>Bob  Williamson</v>
      </c>
      <c r="K71" s="30">
        <f t="shared" si="6"/>
        <v>7</v>
      </c>
      <c r="L71" s="30">
        <f t="shared" si="7"/>
        <v>6</v>
      </c>
    </row>
    <row r="72" spans="1:12">
      <c r="A72" s="2">
        <v>68</v>
      </c>
      <c r="B72" s="2" t="str">
        <f>'Singles Grids'!B63</f>
        <v>Pam  Wiemers</v>
      </c>
      <c r="C72" s="2">
        <v>5</v>
      </c>
      <c r="D72" s="2" t="s">
        <v>35</v>
      </c>
      <c r="E72" s="2" t="str">
        <f>'Singles Grids'!B67</f>
        <v>Margaret  Pedemont</v>
      </c>
      <c r="F72" s="28">
        <v>4</v>
      </c>
      <c r="H72" t="str">
        <f t="shared" si="4"/>
        <v>Pam  Wiemers</v>
      </c>
      <c r="I72" s="30" t="s">
        <v>41</v>
      </c>
      <c r="J72" t="str">
        <f t="shared" si="5"/>
        <v>Margaret  Pedemont</v>
      </c>
      <c r="K72" s="30">
        <f t="shared" si="6"/>
        <v>5</v>
      </c>
      <c r="L72" s="30">
        <f t="shared" si="7"/>
        <v>4</v>
      </c>
    </row>
    <row r="73" spans="1:12">
      <c r="A73" s="2">
        <v>69</v>
      </c>
      <c r="B73" s="2" t="str">
        <f>'Singles Grids'!B65</f>
        <v>Glenda  Yardy</v>
      </c>
      <c r="C73" s="2">
        <v>5</v>
      </c>
      <c r="D73" s="2" t="s">
        <v>35</v>
      </c>
      <c r="E73" s="2" t="str">
        <f>'Singles Grids'!B66</f>
        <v>Betty  Key</v>
      </c>
      <c r="F73" s="28">
        <v>4</v>
      </c>
      <c r="H73" t="str">
        <f t="shared" si="4"/>
        <v>Glenda  Yardy</v>
      </c>
      <c r="I73" s="30" t="s">
        <v>41</v>
      </c>
      <c r="J73" t="str">
        <f t="shared" si="5"/>
        <v>Betty  Key</v>
      </c>
      <c r="K73" s="30">
        <f t="shared" si="6"/>
        <v>5</v>
      </c>
      <c r="L73" s="30">
        <f t="shared" si="7"/>
        <v>4</v>
      </c>
    </row>
    <row r="74" spans="1:12">
      <c r="A74" s="2">
        <v>70</v>
      </c>
      <c r="B74" s="2" t="str">
        <f>'Singles Grids'!B76</f>
        <v>Diana Knox</v>
      </c>
      <c r="C74" s="2">
        <v>5</v>
      </c>
      <c r="D74" s="2" t="s">
        <v>35</v>
      </c>
      <c r="E74" s="2" t="str">
        <f>'Singles Grids'!B78</f>
        <v>Sharon  Saxton</v>
      </c>
      <c r="F74" s="28">
        <v>4</v>
      </c>
      <c r="H74" t="str">
        <f t="shared" si="4"/>
        <v>Diana Knox</v>
      </c>
      <c r="I74" s="30" t="s">
        <v>41</v>
      </c>
      <c r="J74" t="str">
        <f t="shared" si="5"/>
        <v>Sharon  Saxton</v>
      </c>
      <c r="K74" s="30">
        <f t="shared" si="6"/>
        <v>5</v>
      </c>
      <c r="L74" s="30">
        <f t="shared" si="7"/>
        <v>4</v>
      </c>
    </row>
    <row r="75" spans="1:12">
      <c r="A75" s="2">
        <v>71</v>
      </c>
      <c r="B75" s="2" t="str">
        <f>'Singles Grids'!B77</f>
        <v>Marie  Munns</v>
      </c>
      <c r="C75" s="2">
        <v>7</v>
      </c>
      <c r="D75" s="2" t="s">
        <v>35</v>
      </c>
      <c r="E75" s="2" t="str">
        <f>'Singles Grids'!B81</f>
        <v>Liz  Lyng</v>
      </c>
      <c r="F75" s="28">
        <v>6</v>
      </c>
      <c r="H75" t="str">
        <f t="shared" si="4"/>
        <v>Marie  Munns</v>
      </c>
      <c r="I75" s="30" t="s">
        <v>41</v>
      </c>
      <c r="J75" t="str">
        <f t="shared" si="5"/>
        <v>Liz  Lyng</v>
      </c>
      <c r="K75" s="30">
        <f t="shared" si="6"/>
        <v>7</v>
      </c>
      <c r="L75" s="30">
        <f t="shared" si="7"/>
        <v>6</v>
      </c>
    </row>
    <row r="76" spans="1:12">
      <c r="A76" s="2">
        <v>72</v>
      </c>
      <c r="B76" s="1" t="str">
        <f>'Singles Grids'!B79</f>
        <v>Bev  Duncan</v>
      </c>
      <c r="C76" s="2">
        <v>7</v>
      </c>
      <c r="D76" s="1" t="s">
        <v>35</v>
      </c>
      <c r="E76" s="1" t="str">
        <f>'Singles Grids'!B80</f>
        <v>Gail  Williamson</v>
      </c>
      <c r="F76" s="28">
        <v>6</v>
      </c>
      <c r="H76" t="str">
        <f t="shared" si="4"/>
        <v>Bev  Duncan</v>
      </c>
      <c r="I76" s="30" t="s">
        <v>41</v>
      </c>
      <c r="J76" t="str">
        <f t="shared" si="5"/>
        <v>Gail  Williamson</v>
      </c>
      <c r="K76" s="30">
        <f t="shared" si="6"/>
        <v>7</v>
      </c>
      <c r="L76" s="30">
        <f t="shared" si="7"/>
        <v>6</v>
      </c>
    </row>
    <row r="77" spans="1:12">
      <c r="A77" s="2">
        <v>73</v>
      </c>
      <c r="B77" s="2" t="str">
        <f>'Singles Grids'!B7</f>
        <v>Graham  Innocent</v>
      </c>
      <c r="C77" s="2">
        <v>4</v>
      </c>
      <c r="D77" s="2" t="s">
        <v>35</v>
      </c>
      <c r="E77" s="2" t="str">
        <f>'Singles Grids'!B8</f>
        <v>Barb  Piggott</v>
      </c>
      <c r="F77" s="28">
        <v>7</v>
      </c>
      <c r="H77" t="str">
        <f t="shared" si="4"/>
        <v>Barb  Piggott</v>
      </c>
      <c r="I77" s="30" t="s">
        <v>41</v>
      </c>
      <c r="J77" t="str">
        <f t="shared" si="5"/>
        <v>Graham  Innocent</v>
      </c>
      <c r="K77" s="30">
        <f t="shared" si="6"/>
        <v>7</v>
      </c>
      <c r="L77" s="30">
        <f t="shared" si="7"/>
        <v>4</v>
      </c>
    </row>
    <row r="78" spans="1:12">
      <c r="A78" s="2">
        <v>74</v>
      </c>
      <c r="B78" s="2" t="str">
        <f>'Singles Grids'!B9</f>
        <v>Gary  Barenthien</v>
      </c>
      <c r="C78" s="2">
        <v>7</v>
      </c>
      <c r="D78" s="2" t="s">
        <v>35</v>
      </c>
      <c r="E78" s="2" t="str">
        <f>'Singles Grids'!B11</f>
        <v>Bill  Munns</v>
      </c>
      <c r="F78" s="28">
        <v>4</v>
      </c>
      <c r="H78" t="str">
        <f t="shared" si="4"/>
        <v>Gary  Barenthien</v>
      </c>
      <c r="I78" s="30" t="s">
        <v>41</v>
      </c>
      <c r="J78" t="str">
        <f t="shared" si="5"/>
        <v>Bill  Munns</v>
      </c>
      <c r="K78" s="30">
        <f t="shared" si="6"/>
        <v>7</v>
      </c>
      <c r="L78" s="30">
        <f t="shared" si="7"/>
        <v>4</v>
      </c>
    </row>
    <row r="79" spans="1:12">
      <c r="A79" s="2">
        <v>75</v>
      </c>
      <c r="B79" s="2" t="str">
        <f>'Singles Grids'!B10</f>
        <v>Brenda  Wild</v>
      </c>
      <c r="C79" s="2">
        <v>7</v>
      </c>
      <c r="D79" s="2" t="s">
        <v>35</v>
      </c>
      <c r="E79" s="2" t="str">
        <f>'Singles Grids'!B12</f>
        <v>Kevin  Page</v>
      </c>
      <c r="F79" s="28">
        <v>2</v>
      </c>
      <c r="H79" t="str">
        <f t="shared" si="4"/>
        <v>Brenda  Wild</v>
      </c>
      <c r="I79" s="30" t="s">
        <v>41</v>
      </c>
      <c r="J79" t="str">
        <f t="shared" si="5"/>
        <v>Kevin  Page</v>
      </c>
      <c r="K79" s="30">
        <f t="shared" si="6"/>
        <v>7</v>
      </c>
      <c r="L79" s="30">
        <f t="shared" si="7"/>
        <v>2</v>
      </c>
    </row>
    <row r="80" spans="1:12">
      <c r="A80" s="2">
        <v>76</v>
      </c>
      <c r="B80" s="2" t="str">
        <f>'Singles Grids'!B20</f>
        <v>Edna  Kelly</v>
      </c>
      <c r="C80" s="2">
        <v>3</v>
      </c>
      <c r="D80" s="2" t="s">
        <v>35</v>
      </c>
      <c r="E80" s="2" t="str">
        <f>'Singles Grids'!B21</f>
        <v>Bob  Hokin</v>
      </c>
      <c r="F80" s="28">
        <v>7</v>
      </c>
      <c r="H80" t="str">
        <f t="shared" si="4"/>
        <v>Bob  Hokin</v>
      </c>
      <c r="I80" s="30" t="s">
        <v>41</v>
      </c>
      <c r="J80" t="str">
        <f t="shared" si="5"/>
        <v>Edna  Kelly</v>
      </c>
      <c r="K80" s="30">
        <f t="shared" si="6"/>
        <v>7</v>
      </c>
      <c r="L80" s="30">
        <f t="shared" si="7"/>
        <v>3</v>
      </c>
    </row>
    <row r="81" spans="1:12">
      <c r="A81" s="2">
        <v>77</v>
      </c>
      <c r="B81" s="2" t="str">
        <f>'Singles Grids'!B22</f>
        <v>Bernie  McAlary</v>
      </c>
      <c r="C81" s="2">
        <v>6</v>
      </c>
      <c r="D81" s="2" t="s">
        <v>35</v>
      </c>
      <c r="E81" s="2" t="str">
        <f>'Singles Grids'!B24</f>
        <v>Don  Rankin</v>
      </c>
      <c r="F81" s="28">
        <v>7</v>
      </c>
      <c r="H81" t="str">
        <f t="shared" si="4"/>
        <v>Don  Rankin</v>
      </c>
      <c r="I81" s="30" t="s">
        <v>41</v>
      </c>
      <c r="J81" t="str">
        <f t="shared" si="5"/>
        <v>Bernie  McAlary</v>
      </c>
      <c r="K81" s="30">
        <f t="shared" si="6"/>
        <v>7</v>
      </c>
      <c r="L81" s="30">
        <f t="shared" si="7"/>
        <v>6</v>
      </c>
    </row>
    <row r="82" spans="1:12">
      <c r="A82" s="2">
        <v>78</v>
      </c>
      <c r="B82" s="2" t="str">
        <f>'Singles Grids'!B23</f>
        <v>John  Ball</v>
      </c>
      <c r="C82" s="2">
        <v>7</v>
      </c>
      <c r="D82" s="2" t="s">
        <v>35</v>
      </c>
      <c r="E82" s="2" t="str">
        <f>'Singles Grids'!B25</f>
        <v>Elizabeth  Woods</v>
      </c>
      <c r="F82" s="28">
        <v>5</v>
      </c>
      <c r="H82" t="str">
        <f t="shared" si="4"/>
        <v>John  Ball</v>
      </c>
      <c r="I82" s="30" t="s">
        <v>41</v>
      </c>
      <c r="J82" t="str">
        <f t="shared" si="5"/>
        <v>Elizabeth  Woods</v>
      </c>
      <c r="K82" s="30">
        <f t="shared" si="6"/>
        <v>7</v>
      </c>
      <c r="L82" s="30">
        <f t="shared" si="7"/>
        <v>5</v>
      </c>
    </row>
    <row r="83" spans="1:12">
      <c r="A83" s="2">
        <v>79</v>
      </c>
      <c r="B83" s="2" t="str">
        <f>'Singles Grids'!B33</f>
        <v>Shirley  Page</v>
      </c>
      <c r="C83" s="2">
        <v>7</v>
      </c>
      <c r="D83" s="2" t="s">
        <v>35</v>
      </c>
      <c r="E83" s="2" t="str">
        <f>'Singles Grids'!B34</f>
        <v>Jan  Sullivan</v>
      </c>
      <c r="F83" s="28">
        <v>4</v>
      </c>
      <c r="H83" t="str">
        <f t="shared" si="4"/>
        <v>Shirley  Page</v>
      </c>
      <c r="I83" s="30" t="s">
        <v>41</v>
      </c>
      <c r="J83" t="str">
        <f t="shared" si="5"/>
        <v>Jan  Sullivan</v>
      </c>
      <c r="K83" s="30">
        <f t="shared" si="6"/>
        <v>7</v>
      </c>
      <c r="L83" s="30">
        <f t="shared" si="7"/>
        <v>4</v>
      </c>
    </row>
    <row r="84" spans="1:12">
      <c r="A84" s="2">
        <v>80</v>
      </c>
      <c r="B84" s="2" t="str">
        <f>'Singles Grids'!B35</f>
        <v>Patricia  Poynter</v>
      </c>
      <c r="C84" s="2">
        <v>5</v>
      </c>
      <c r="D84" s="2" t="s">
        <v>35</v>
      </c>
      <c r="E84" s="2" t="str">
        <f>'Singles Grids'!B37</f>
        <v>Ron  Bell</v>
      </c>
      <c r="F84" s="28">
        <v>7</v>
      </c>
      <c r="H84" t="str">
        <f t="shared" si="4"/>
        <v>Ron  Bell</v>
      </c>
      <c r="I84" s="30" t="s">
        <v>41</v>
      </c>
      <c r="J84" t="str">
        <f t="shared" si="5"/>
        <v>Patricia  Poynter</v>
      </c>
      <c r="K84" s="30">
        <f t="shared" si="6"/>
        <v>7</v>
      </c>
      <c r="L84" s="30">
        <f t="shared" si="7"/>
        <v>5</v>
      </c>
    </row>
    <row r="85" spans="1:12">
      <c r="A85" s="2">
        <v>81</v>
      </c>
      <c r="B85" s="2" t="str">
        <f>'Singles Grids'!B36</f>
        <v>Jenny  Baldwin</v>
      </c>
      <c r="C85" s="2">
        <v>7</v>
      </c>
      <c r="D85" s="2" t="s">
        <v>35</v>
      </c>
      <c r="E85" s="2" t="str">
        <f>'Singles Grids'!B38</f>
        <v>Helen  Maybury</v>
      </c>
      <c r="F85" s="28">
        <v>2</v>
      </c>
      <c r="H85" t="str">
        <f t="shared" si="4"/>
        <v>Jenny  Baldwin</v>
      </c>
      <c r="I85" s="30" t="s">
        <v>41</v>
      </c>
      <c r="J85" t="str">
        <f t="shared" si="5"/>
        <v>Helen  Maybury</v>
      </c>
      <c r="K85" s="30">
        <f t="shared" si="6"/>
        <v>7</v>
      </c>
      <c r="L85" s="30">
        <f t="shared" si="7"/>
        <v>2</v>
      </c>
    </row>
    <row r="86" spans="1:12">
      <c r="A86" s="2">
        <v>82</v>
      </c>
      <c r="B86" s="2" t="str">
        <f>'Singles Grids'!B48</f>
        <v>Bob  Baldwin</v>
      </c>
      <c r="C86" s="2">
        <v>6</v>
      </c>
      <c r="D86" s="2" t="s">
        <v>35</v>
      </c>
      <c r="E86" s="2" t="str">
        <f>'Singles Grids'!B49</f>
        <v>Ted  Lyng</v>
      </c>
      <c r="F86" s="28">
        <v>7</v>
      </c>
      <c r="H86" t="str">
        <f t="shared" si="4"/>
        <v>Ted  Lyng</v>
      </c>
      <c r="I86" s="30" t="s">
        <v>41</v>
      </c>
      <c r="J86" t="str">
        <f t="shared" si="5"/>
        <v>Bob  Baldwin</v>
      </c>
      <c r="K86" s="30">
        <f t="shared" si="6"/>
        <v>7</v>
      </c>
      <c r="L86" s="30">
        <f t="shared" si="7"/>
        <v>6</v>
      </c>
    </row>
    <row r="87" spans="1:12">
      <c r="A87" s="2">
        <v>83</v>
      </c>
      <c r="B87" s="2" t="str">
        <f>'Singles Grids'!B50</f>
        <v>Keith  Poynter</v>
      </c>
      <c r="C87" s="2">
        <v>6</v>
      </c>
      <c r="D87" s="2" t="s">
        <v>35</v>
      </c>
      <c r="E87" s="2" t="str">
        <f>'Singles Grids'!B52</f>
        <v>Ian  Sullivan</v>
      </c>
      <c r="F87" s="28">
        <v>7</v>
      </c>
      <c r="H87" t="str">
        <f t="shared" si="4"/>
        <v>Ian  Sullivan</v>
      </c>
      <c r="I87" s="30" t="s">
        <v>41</v>
      </c>
      <c r="J87" t="str">
        <f t="shared" si="5"/>
        <v>Keith  Poynter</v>
      </c>
      <c r="K87" s="30">
        <f t="shared" si="6"/>
        <v>7</v>
      </c>
      <c r="L87" s="30">
        <f t="shared" si="7"/>
        <v>6</v>
      </c>
    </row>
    <row r="88" spans="1:12">
      <c r="A88" s="2">
        <v>84</v>
      </c>
      <c r="B88" s="2" t="str">
        <f>'Singles Grids'!B51</f>
        <v>Garry  Saxton</v>
      </c>
      <c r="C88" s="2">
        <v>7</v>
      </c>
      <c r="D88" s="2" t="s">
        <v>35</v>
      </c>
      <c r="E88" s="2" t="str">
        <f>'Singles Grids'!B53</f>
        <v>Sandra  Jones</v>
      </c>
      <c r="F88" s="28">
        <v>2</v>
      </c>
      <c r="H88" t="str">
        <f t="shared" si="4"/>
        <v>Garry  Saxton</v>
      </c>
      <c r="I88" s="30" t="s">
        <v>41</v>
      </c>
      <c r="J88" t="str">
        <f t="shared" si="5"/>
        <v>Sandra  Jones</v>
      </c>
      <c r="K88" s="30">
        <f t="shared" si="6"/>
        <v>7</v>
      </c>
      <c r="L88" s="30">
        <f t="shared" si="7"/>
        <v>2</v>
      </c>
    </row>
    <row r="89" spans="1:12">
      <c r="A89" s="2">
        <v>85</v>
      </c>
      <c r="B89" s="2" t="str">
        <f>'Singles Grids'!B62</f>
        <v>Deb  Anderson</v>
      </c>
      <c r="C89" s="2">
        <v>7</v>
      </c>
      <c r="D89" s="2" t="s">
        <v>35</v>
      </c>
      <c r="E89" s="2" t="str">
        <f>'Singles Grids'!B63</f>
        <v>Pam  Wiemers</v>
      </c>
      <c r="F89" s="28">
        <v>4</v>
      </c>
      <c r="H89" t="str">
        <f t="shared" si="4"/>
        <v>Deb  Anderson</v>
      </c>
      <c r="I89" s="30" t="s">
        <v>41</v>
      </c>
      <c r="J89" t="str">
        <f t="shared" si="5"/>
        <v>Pam  Wiemers</v>
      </c>
      <c r="K89" s="30">
        <f t="shared" si="6"/>
        <v>7</v>
      </c>
      <c r="L89" s="30">
        <f t="shared" si="7"/>
        <v>4</v>
      </c>
    </row>
    <row r="90" spans="1:12">
      <c r="A90" s="2">
        <v>86</v>
      </c>
      <c r="B90" s="2" t="str">
        <f>'Singles Grids'!B64</f>
        <v>Bob  Williamson</v>
      </c>
      <c r="C90" s="2">
        <v>7</v>
      </c>
      <c r="D90" s="2" t="s">
        <v>35</v>
      </c>
      <c r="E90" s="2" t="str">
        <f>'Singles Grids'!B66</f>
        <v>Betty  Key</v>
      </c>
      <c r="F90" s="28">
        <v>4</v>
      </c>
      <c r="H90" t="str">
        <f t="shared" si="4"/>
        <v>Bob  Williamson</v>
      </c>
      <c r="I90" s="30" t="s">
        <v>41</v>
      </c>
      <c r="J90" t="str">
        <f t="shared" si="5"/>
        <v>Betty  Key</v>
      </c>
      <c r="K90" s="30">
        <f t="shared" si="6"/>
        <v>7</v>
      </c>
      <c r="L90" s="30">
        <f t="shared" si="7"/>
        <v>4</v>
      </c>
    </row>
    <row r="91" spans="1:12">
      <c r="A91" s="2">
        <v>87</v>
      </c>
      <c r="B91" s="2" t="str">
        <f>'Singles Grids'!B65</f>
        <v>Glenda  Yardy</v>
      </c>
      <c r="C91" s="2">
        <v>3</v>
      </c>
      <c r="D91" s="2" t="s">
        <v>35</v>
      </c>
      <c r="E91" s="2" t="str">
        <f>'Singles Grids'!B67</f>
        <v>Margaret  Pedemont</v>
      </c>
      <c r="F91" s="28">
        <v>7</v>
      </c>
      <c r="H91" t="str">
        <f t="shared" si="4"/>
        <v>Margaret  Pedemont</v>
      </c>
      <c r="I91" s="30" t="s">
        <v>41</v>
      </c>
      <c r="J91" t="str">
        <f t="shared" si="5"/>
        <v>Glenda  Yardy</v>
      </c>
      <c r="K91" s="30">
        <f t="shared" si="6"/>
        <v>7</v>
      </c>
      <c r="L91" s="30">
        <f t="shared" si="7"/>
        <v>3</v>
      </c>
    </row>
    <row r="92" spans="1:12">
      <c r="A92" s="2">
        <v>88</v>
      </c>
      <c r="B92" s="2" t="str">
        <f>'Singles Grids'!B76</f>
        <v>Diana Knox</v>
      </c>
      <c r="C92" s="2">
        <v>7</v>
      </c>
      <c r="D92" s="2" t="s">
        <v>35</v>
      </c>
      <c r="E92" s="2" t="str">
        <f>'Singles Grids'!B77</f>
        <v>Marie  Munns</v>
      </c>
      <c r="F92" s="28">
        <v>4</v>
      </c>
      <c r="H92" t="str">
        <f t="shared" si="4"/>
        <v>Diana Knox</v>
      </c>
      <c r="I92" s="30" t="s">
        <v>41</v>
      </c>
      <c r="J92" t="str">
        <f t="shared" si="5"/>
        <v>Marie  Munns</v>
      </c>
      <c r="K92" s="30">
        <f t="shared" si="6"/>
        <v>7</v>
      </c>
      <c r="L92" s="30">
        <f t="shared" si="7"/>
        <v>4</v>
      </c>
    </row>
    <row r="93" spans="1:12">
      <c r="A93" s="2">
        <v>89</v>
      </c>
      <c r="B93" s="2" t="str">
        <f>'Singles Grids'!B78</f>
        <v>Sharon  Saxton</v>
      </c>
      <c r="C93" s="2">
        <v>7</v>
      </c>
      <c r="D93" s="2" t="s">
        <v>35</v>
      </c>
      <c r="E93" s="2" t="str">
        <f>'Singles Grids'!B80</f>
        <v>Gail  Williamson</v>
      </c>
      <c r="F93" s="28">
        <v>0</v>
      </c>
      <c r="H93" t="str">
        <f t="shared" si="4"/>
        <v>Sharon  Saxton</v>
      </c>
      <c r="I93" s="30" t="s">
        <v>41</v>
      </c>
      <c r="J93" t="str">
        <f t="shared" si="5"/>
        <v>Gail  Williamson</v>
      </c>
      <c r="K93" s="30">
        <f t="shared" si="6"/>
        <v>7</v>
      </c>
      <c r="L93" s="30">
        <f t="shared" si="7"/>
        <v>0</v>
      </c>
    </row>
    <row r="94" spans="1:12">
      <c r="A94" s="2">
        <v>90</v>
      </c>
      <c r="B94" s="2" t="str">
        <f>'Singles Grids'!B79</f>
        <v>Bev  Duncan</v>
      </c>
      <c r="C94" s="2">
        <v>6</v>
      </c>
      <c r="D94" s="2" t="s">
        <v>35</v>
      </c>
      <c r="E94" s="2" t="str">
        <f>'Singles Grids'!B81</f>
        <v>Liz  Lyng</v>
      </c>
      <c r="F94" s="28">
        <v>4</v>
      </c>
      <c r="H94" t="str">
        <f t="shared" si="4"/>
        <v>Bev  Duncan</v>
      </c>
      <c r="I94" s="30" t="s">
        <v>41</v>
      </c>
      <c r="J94" t="str">
        <f t="shared" si="5"/>
        <v>Liz  Lyng</v>
      </c>
      <c r="K94" s="30">
        <f t="shared" si="6"/>
        <v>6</v>
      </c>
      <c r="L94" s="30">
        <f t="shared" si="7"/>
        <v>4</v>
      </c>
    </row>
    <row r="95" spans="1:12">
      <c r="C95" s="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topLeftCell="A58" workbookViewId="0">
      <selection activeCell="AF56" sqref="AF56"/>
    </sheetView>
  </sheetViews>
  <sheetFormatPr defaultRowHeight="15"/>
  <cols>
    <col min="1" max="1" width="3.7109375" customWidth="1"/>
    <col min="2" max="2" width="20.7109375" customWidth="1"/>
    <col min="3" max="14" width="3.7109375" customWidth="1"/>
    <col min="15" max="19" width="8.7109375" customWidth="1"/>
  </cols>
  <sheetData>
    <row r="1" spans="1:22" ht="15.75">
      <c r="A1" s="7" t="s">
        <v>0</v>
      </c>
      <c r="B1" s="17"/>
      <c r="C1" s="18"/>
      <c r="D1" s="7"/>
      <c r="E1" s="7"/>
      <c r="F1" s="18"/>
      <c r="G1" s="7"/>
      <c r="H1" s="7"/>
      <c r="I1" s="17"/>
      <c r="J1" s="18"/>
      <c r="K1" s="7" t="s">
        <v>1</v>
      </c>
      <c r="L1" s="17"/>
      <c r="M1" s="19"/>
      <c r="N1" s="18"/>
      <c r="O1" s="18"/>
      <c r="P1" s="18"/>
      <c r="Q1" s="18"/>
      <c r="R1" s="18"/>
      <c r="S1" s="18"/>
      <c r="T1" s="7" t="s">
        <v>20</v>
      </c>
    </row>
    <row r="2" spans="1:22">
      <c r="A2" s="6" t="s">
        <v>44</v>
      </c>
      <c r="B2" s="17"/>
      <c r="C2" s="18"/>
      <c r="D2" s="18"/>
      <c r="E2" s="17"/>
      <c r="F2" s="18"/>
      <c r="G2" s="17"/>
      <c r="H2" s="17"/>
      <c r="I2" s="17"/>
      <c r="J2" s="18"/>
      <c r="K2" s="27" t="s">
        <v>45</v>
      </c>
      <c r="L2" s="17"/>
      <c r="M2" s="19"/>
      <c r="N2" s="18"/>
      <c r="O2" s="18"/>
      <c r="P2" s="18"/>
      <c r="Q2" s="18"/>
      <c r="R2" s="18"/>
      <c r="S2" s="18"/>
      <c r="T2" s="6" t="s">
        <v>2</v>
      </c>
    </row>
    <row r="3" spans="1:22">
      <c r="I3" t="s">
        <v>36</v>
      </c>
    </row>
    <row r="4" spans="1:22" ht="21">
      <c r="B4" s="8" t="s">
        <v>24</v>
      </c>
    </row>
    <row r="5" spans="1:22">
      <c r="C5" s="167">
        <v>1</v>
      </c>
      <c r="D5" s="167"/>
      <c r="E5" s="167">
        <v>2</v>
      </c>
      <c r="F5" s="167"/>
      <c r="G5" s="167">
        <v>3</v>
      </c>
      <c r="H5" s="167"/>
      <c r="I5" s="167">
        <v>4</v>
      </c>
      <c r="J5" s="167"/>
      <c r="K5" s="167">
        <v>5</v>
      </c>
      <c r="L5" s="167"/>
      <c r="M5" s="167">
        <v>6</v>
      </c>
      <c r="N5" s="167"/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</row>
    <row r="6" spans="1:22">
      <c r="B6" s="4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4"/>
      <c r="P6" s="4"/>
      <c r="Q6" s="4"/>
      <c r="R6" s="4"/>
      <c r="S6" s="4"/>
    </row>
    <row r="7" spans="1:22" ht="18.75">
      <c r="A7" s="4">
        <v>1</v>
      </c>
      <c r="B7" s="4" t="str">
        <f>'Handicap &amp; Index'!E7&amp;"  "&amp;'Handicap &amp; Index'!D7</f>
        <v>Graham  Innocent</v>
      </c>
      <c r="C7" s="9"/>
      <c r="D7" s="10"/>
      <c r="E7" s="11">
        <f>'Singles Game Results'!C77</f>
        <v>4</v>
      </c>
      <c r="F7" s="22">
        <f>IF(E7&gt;C8,1,0)</f>
        <v>0</v>
      </c>
      <c r="G7" s="23">
        <f>'Singles Game Results'!C59</f>
        <v>7</v>
      </c>
      <c r="H7" s="22">
        <f>IF(G7&gt;C9,1,0)</f>
        <v>1</v>
      </c>
      <c r="I7" s="23">
        <f>'Singles Game Results'!C41</f>
        <v>7</v>
      </c>
      <c r="J7" s="22">
        <f>IF(I7&gt;C10,1,0)</f>
        <v>1</v>
      </c>
      <c r="K7" s="23">
        <f>'Singles Game Results'!C23</f>
        <v>7</v>
      </c>
      <c r="L7" s="22">
        <f>IF(K7&gt;C11,1,0)</f>
        <v>1</v>
      </c>
      <c r="M7" s="23">
        <f>'Singles Game Results'!C5</f>
        <v>7</v>
      </c>
      <c r="N7" s="22">
        <f>IF(M7&gt;C12,1,0)</f>
        <v>1</v>
      </c>
      <c r="O7" s="12">
        <f t="shared" ref="O7:O12" si="0">D7+F7+H7+J7+L7+N7</f>
        <v>4</v>
      </c>
      <c r="P7" s="12">
        <f t="shared" ref="P7:P12" si="1">C7+E7+G7+I7+K7+M7</f>
        <v>32</v>
      </c>
      <c r="Q7" s="12">
        <f>SUM(C7:C12)</f>
        <v>26</v>
      </c>
      <c r="R7" s="12">
        <f t="shared" ref="R7:R12" si="2">P7-Q7</f>
        <v>6</v>
      </c>
      <c r="S7" s="33">
        <v>1</v>
      </c>
    </row>
    <row r="8" spans="1:22" ht="18.75">
      <c r="A8" s="4">
        <v>2</v>
      </c>
      <c r="B8" s="4" t="str">
        <f>'Handicap &amp; Index'!E8&amp;"  "&amp;'Handicap &amp; Index'!D8</f>
        <v>Barb  Piggott</v>
      </c>
      <c r="C8" s="11">
        <f>'Singles Game Results'!F77</f>
        <v>7</v>
      </c>
      <c r="D8" s="20">
        <f>IF(C8&gt;E7,1,0)</f>
        <v>1</v>
      </c>
      <c r="E8" s="13"/>
      <c r="F8" s="25"/>
      <c r="G8" s="23">
        <f>'Singles Game Results'!C42</f>
        <v>5</v>
      </c>
      <c r="H8" s="22">
        <f>IF(G8&gt;E9,1,0)</f>
        <v>0</v>
      </c>
      <c r="I8" s="23">
        <f>'Singles Game Results'!C24</f>
        <v>4</v>
      </c>
      <c r="J8" s="22">
        <f>IF(I8&gt;E10,1,0)</f>
        <v>0</v>
      </c>
      <c r="K8" s="23">
        <f>'Singles Game Results'!C6</f>
        <v>6</v>
      </c>
      <c r="L8" s="22">
        <f>IF(K8&gt;E11,1,0)</f>
        <v>0</v>
      </c>
      <c r="M8" s="23">
        <f>'Singles Game Results'!C60</f>
        <v>7</v>
      </c>
      <c r="N8" s="22">
        <f>IF(M8&gt;E12,1,0)</f>
        <v>1</v>
      </c>
      <c r="O8" s="12">
        <f t="shared" si="0"/>
        <v>2</v>
      </c>
      <c r="P8" s="12">
        <f>C8+E8+G8+I8+K8+M8</f>
        <v>29</v>
      </c>
      <c r="Q8" s="12">
        <f>SUM(E7:E12)</f>
        <v>26</v>
      </c>
      <c r="R8" s="12">
        <f t="shared" si="2"/>
        <v>3</v>
      </c>
      <c r="S8" s="14">
        <v>5</v>
      </c>
    </row>
    <row r="9" spans="1:22" ht="18.75">
      <c r="A9" s="4">
        <v>3</v>
      </c>
      <c r="B9" s="4" t="str">
        <f>'Handicap &amp; Index'!E9&amp;"  "&amp;'Handicap &amp; Index'!D9</f>
        <v>Gary  Barenthien</v>
      </c>
      <c r="C9" s="15">
        <f>'Singles Game Results'!F59</f>
        <v>5</v>
      </c>
      <c r="D9" s="20">
        <f>IF(C9&gt;G7,1,0)</f>
        <v>0</v>
      </c>
      <c r="E9" s="16">
        <f>'Singles Game Results'!F42</f>
        <v>7</v>
      </c>
      <c r="F9" s="22">
        <f>IF(E9&gt;G8,1,0)</f>
        <v>1</v>
      </c>
      <c r="G9" s="24"/>
      <c r="H9" s="25"/>
      <c r="I9" s="23">
        <f>'Singles Game Results'!C7</f>
        <v>2</v>
      </c>
      <c r="J9" s="22">
        <f>IF(I9&gt;G10,1,0)</f>
        <v>0</v>
      </c>
      <c r="K9" s="23">
        <f>'Singles Game Results'!C78</f>
        <v>7</v>
      </c>
      <c r="L9" s="22">
        <f>IF(K9&gt;G11,1,0)</f>
        <v>1</v>
      </c>
      <c r="M9" s="23">
        <f>'Singles Game Results'!C25</f>
        <v>7</v>
      </c>
      <c r="N9" s="22">
        <f>IF(M9&gt;G12,1,0)</f>
        <v>1</v>
      </c>
      <c r="O9" s="12">
        <f t="shared" si="0"/>
        <v>3</v>
      </c>
      <c r="P9" s="12">
        <f t="shared" si="1"/>
        <v>28</v>
      </c>
      <c r="Q9" s="12">
        <f>SUM(G7:G12)</f>
        <v>28</v>
      </c>
      <c r="R9" s="12">
        <f t="shared" si="2"/>
        <v>0</v>
      </c>
      <c r="S9" s="14">
        <v>4</v>
      </c>
      <c r="V9" t="s">
        <v>36</v>
      </c>
    </row>
    <row r="10" spans="1:22" ht="18.75">
      <c r="A10" s="4">
        <v>4</v>
      </c>
      <c r="B10" s="4" t="str">
        <f>'Handicap &amp; Index'!E10&amp;"  "&amp;'Handicap &amp; Index'!D10</f>
        <v>Brenda  Wild</v>
      </c>
      <c r="C10" s="16">
        <f>'Singles Game Results'!F41</f>
        <v>5</v>
      </c>
      <c r="D10" s="20">
        <f>IF(C10&gt;I7,1,0)</f>
        <v>0</v>
      </c>
      <c r="E10" s="11">
        <f>'Singles Game Results'!F24</f>
        <v>7</v>
      </c>
      <c r="F10" s="22">
        <f>IF(E10&gt;I8,1,0)</f>
        <v>1</v>
      </c>
      <c r="G10" s="23">
        <f>'Singles Game Results'!F7</f>
        <v>7</v>
      </c>
      <c r="H10" s="22">
        <f>IF(G10&gt;I9,1,0)</f>
        <v>1</v>
      </c>
      <c r="I10" s="24"/>
      <c r="J10" s="25"/>
      <c r="K10" s="23">
        <f>'Singles Game Results'!C61</f>
        <v>4</v>
      </c>
      <c r="L10" s="22">
        <f>IF(K10&gt;I11,1,0)</f>
        <v>0</v>
      </c>
      <c r="M10" s="23">
        <f>'Singles Game Results'!C79</f>
        <v>7</v>
      </c>
      <c r="N10" s="22">
        <f>IF(M10&gt;I12,1,0)</f>
        <v>1</v>
      </c>
      <c r="O10" s="12">
        <f t="shared" si="0"/>
        <v>3</v>
      </c>
      <c r="P10" s="12">
        <f t="shared" si="1"/>
        <v>30</v>
      </c>
      <c r="Q10" s="12">
        <f>SUM(I7:I12)</f>
        <v>22</v>
      </c>
      <c r="R10" s="12">
        <f t="shared" si="2"/>
        <v>8</v>
      </c>
      <c r="S10" s="33">
        <v>2</v>
      </c>
    </row>
    <row r="11" spans="1:22" ht="18.75">
      <c r="A11" s="4">
        <v>5</v>
      </c>
      <c r="B11" s="4" t="str">
        <f>'Handicap &amp; Index'!E11&amp;"  "&amp;'Handicap &amp; Index'!D11</f>
        <v>Bill  Munns</v>
      </c>
      <c r="C11" s="16">
        <f>'Singles Game Results'!F23</f>
        <v>6</v>
      </c>
      <c r="D11" s="20">
        <f>IF(C11&gt;K7,1,0)</f>
        <v>0</v>
      </c>
      <c r="E11" s="11">
        <f>'Singles Game Results'!F6</f>
        <v>7</v>
      </c>
      <c r="F11" s="22">
        <f>IF(E11&gt;K8,1,0)</f>
        <v>1</v>
      </c>
      <c r="G11" s="23">
        <f>'Singles Game Results'!F78</f>
        <v>4</v>
      </c>
      <c r="H11" s="22">
        <f>IF(G11&gt;K9,1,0)</f>
        <v>0</v>
      </c>
      <c r="I11" s="23">
        <f>'Singles Game Results'!F61</f>
        <v>7</v>
      </c>
      <c r="J11" s="22">
        <f>IF(I11&gt;K10,1,0)</f>
        <v>1</v>
      </c>
      <c r="K11" s="24"/>
      <c r="L11" s="25"/>
      <c r="M11" s="23">
        <f>'Singles Game Results'!C43</f>
        <v>7</v>
      </c>
      <c r="N11" s="22">
        <f>IF(M11&gt;K12,1,0)</f>
        <v>1</v>
      </c>
      <c r="O11" s="12">
        <f t="shared" si="0"/>
        <v>3</v>
      </c>
      <c r="P11" s="12">
        <f t="shared" si="1"/>
        <v>31</v>
      </c>
      <c r="Q11" s="12">
        <f>SUM(K7:K12)</f>
        <v>29</v>
      </c>
      <c r="R11" s="12">
        <f t="shared" si="2"/>
        <v>2</v>
      </c>
      <c r="S11" s="14">
        <v>3</v>
      </c>
    </row>
    <row r="12" spans="1:22" ht="18.75">
      <c r="A12" s="4">
        <v>6</v>
      </c>
      <c r="B12" s="4" t="str">
        <f>'Handicap &amp; Index'!E12&amp;"  "&amp;'Handicap &amp; Index'!D12</f>
        <v>Kevin  Page</v>
      </c>
      <c r="C12" s="11">
        <f>'Singles Game Results'!F5</f>
        <v>3</v>
      </c>
      <c r="D12" s="20">
        <f>IF(C12&gt;M7,1,0)</f>
        <v>0</v>
      </c>
      <c r="E12" s="16">
        <f>'Singles Game Results'!F60</f>
        <v>1</v>
      </c>
      <c r="F12" s="22">
        <f>IF(E12&gt;M8,1,0)</f>
        <v>0</v>
      </c>
      <c r="G12" s="23">
        <f>'Singles Game Results'!F25</f>
        <v>5</v>
      </c>
      <c r="H12" s="22">
        <f>IF(G12&gt;M9,1,0)</f>
        <v>0</v>
      </c>
      <c r="I12" s="21">
        <f>'Singles Game Results'!F79</f>
        <v>2</v>
      </c>
      <c r="J12" s="22">
        <f>IF(I12&gt;M10,1,0)</f>
        <v>0</v>
      </c>
      <c r="K12" s="23">
        <f>'Singles Game Results'!F43</f>
        <v>5</v>
      </c>
      <c r="L12" s="22">
        <f>IF(K12&gt;M11,1,0)</f>
        <v>0</v>
      </c>
      <c r="M12" s="24"/>
      <c r="N12" s="24"/>
      <c r="O12" s="12">
        <f t="shared" si="0"/>
        <v>0</v>
      </c>
      <c r="P12" s="12">
        <f t="shared" si="1"/>
        <v>16</v>
      </c>
      <c r="Q12" s="12">
        <f>SUM(M7:M12)</f>
        <v>35</v>
      </c>
      <c r="R12" s="12">
        <f t="shared" si="2"/>
        <v>-19</v>
      </c>
      <c r="S12" s="14">
        <v>6</v>
      </c>
    </row>
    <row r="13" spans="1:22">
      <c r="Q13" t="s">
        <v>36</v>
      </c>
    </row>
    <row r="17" spans="1:19" ht="21">
      <c r="B17" s="8" t="s">
        <v>30</v>
      </c>
    </row>
    <row r="18" spans="1:19">
      <c r="C18" s="167">
        <v>1</v>
      </c>
      <c r="D18" s="167"/>
      <c r="E18" s="167">
        <v>2</v>
      </c>
      <c r="F18" s="167"/>
      <c r="G18" s="167">
        <v>3</v>
      </c>
      <c r="H18" s="167"/>
      <c r="I18" s="167">
        <v>4</v>
      </c>
      <c r="J18" s="167"/>
      <c r="K18" s="167">
        <v>5</v>
      </c>
      <c r="L18" s="167"/>
      <c r="M18" s="167">
        <v>6</v>
      </c>
      <c r="N18" s="167"/>
      <c r="O18" s="5" t="s">
        <v>25</v>
      </c>
      <c r="P18" s="5" t="s">
        <v>26</v>
      </c>
      <c r="Q18" s="5" t="s">
        <v>27</v>
      </c>
      <c r="R18" s="5" t="s">
        <v>28</v>
      </c>
      <c r="S18" s="5" t="s">
        <v>29</v>
      </c>
    </row>
    <row r="19" spans="1:19">
      <c r="B19" s="4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4"/>
      <c r="P19" s="4"/>
      <c r="Q19" s="4"/>
      <c r="R19" s="4"/>
      <c r="S19" s="4"/>
    </row>
    <row r="20" spans="1:19" ht="18.75">
      <c r="A20" s="4">
        <v>1</v>
      </c>
      <c r="B20" s="4" t="str">
        <f>'Handicap &amp; Index'!E14&amp;"  "&amp;'Handicap &amp; Index'!D14</f>
        <v>Edna  Kelly</v>
      </c>
      <c r="C20" s="9"/>
      <c r="D20" s="10"/>
      <c r="E20" s="11">
        <f>'Singles Game Results'!C80</f>
        <v>3</v>
      </c>
      <c r="F20" s="22">
        <f>IF(E20&gt;C21,1,0)</f>
        <v>0</v>
      </c>
      <c r="G20" s="23">
        <f>'Singles Game Results'!C62</f>
        <v>3</v>
      </c>
      <c r="H20" s="22">
        <f>IF(G20&gt;C22,1,0)</f>
        <v>0</v>
      </c>
      <c r="I20" s="23">
        <f>'Singles Game Results'!C44</f>
        <v>7</v>
      </c>
      <c r="J20" s="22">
        <f>IF(I20&gt;C23,1,0)</f>
        <v>1</v>
      </c>
      <c r="K20" s="23">
        <f>'Singles Game Results'!C26</f>
        <v>5</v>
      </c>
      <c r="L20" s="22">
        <f>IF(K20&gt;C24,1,0)</f>
        <v>0</v>
      </c>
      <c r="M20" s="23">
        <f>'Singles Game Results'!C8</f>
        <v>7</v>
      </c>
      <c r="N20" s="22">
        <f>IF(M20&gt;C25,1,0)</f>
        <v>1</v>
      </c>
      <c r="O20" s="12">
        <f t="shared" ref="O20:O25" si="3">F20+H20+D20+J20+L20+N20</f>
        <v>2</v>
      </c>
      <c r="P20" s="12">
        <f t="shared" ref="P20:P25" si="4">C20+E20+G20+I20+K20+M20</f>
        <v>25</v>
      </c>
      <c r="Q20" s="12">
        <f>SUM(C20:C25)</f>
        <v>31</v>
      </c>
      <c r="R20" s="12">
        <f t="shared" ref="R20:R25" si="5">P20-Q20</f>
        <v>-6</v>
      </c>
      <c r="S20" s="14">
        <v>4</v>
      </c>
    </row>
    <row r="21" spans="1:19" ht="18.75">
      <c r="A21" s="4">
        <v>2</v>
      </c>
      <c r="B21" s="4" t="str">
        <f>'Handicap &amp; Index'!E15&amp;"  "&amp;'Handicap &amp; Index'!D15</f>
        <v>Bob  Hokin</v>
      </c>
      <c r="C21" s="11">
        <f>'Singles Game Results'!F80</f>
        <v>7</v>
      </c>
      <c r="D21" s="20">
        <f>IF(C21&gt;E20,1,0)</f>
        <v>1</v>
      </c>
      <c r="E21" s="13"/>
      <c r="F21" s="25"/>
      <c r="G21" s="23">
        <f>'Singles Game Results'!C45</f>
        <v>7</v>
      </c>
      <c r="H21" s="22">
        <f>IF(G21&gt;E22,1,0)</f>
        <v>1</v>
      </c>
      <c r="I21" s="23">
        <f>'Singles Game Results'!C27</f>
        <v>5</v>
      </c>
      <c r="J21" s="22">
        <f>IF(I21&gt;E23,1,0)</f>
        <v>0</v>
      </c>
      <c r="K21" s="23">
        <f>'Singles Game Results'!C9</f>
        <v>4</v>
      </c>
      <c r="L21" s="22">
        <f>IF(K21&gt;E24,1,0)</f>
        <v>0</v>
      </c>
      <c r="M21" s="23">
        <f>'Singles Game Results'!C63</f>
        <v>5</v>
      </c>
      <c r="N21" s="22">
        <f>IF(M21&gt;E25,1,0)</f>
        <v>1</v>
      </c>
      <c r="O21" s="12">
        <f t="shared" si="3"/>
        <v>3</v>
      </c>
      <c r="P21" s="12">
        <f t="shared" si="4"/>
        <v>28</v>
      </c>
      <c r="Q21" s="12">
        <f>SUM(E20:E25)</f>
        <v>25</v>
      </c>
      <c r="R21" s="12">
        <f t="shared" si="5"/>
        <v>3</v>
      </c>
      <c r="S21" s="14">
        <v>3</v>
      </c>
    </row>
    <row r="22" spans="1:19" ht="18.75">
      <c r="A22" s="4">
        <v>3</v>
      </c>
      <c r="B22" s="4" t="str">
        <f>'Handicap &amp; Index'!E16&amp;"  "&amp;'Handicap &amp; Index'!D16</f>
        <v>Bernie  McAlary</v>
      </c>
      <c r="C22" s="15">
        <f>'Singles Game Results'!F62</f>
        <v>7</v>
      </c>
      <c r="D22" s="20">
        <f>IF(C22&gt;G20,1,0)</f>
        <v>1</v>
      </c>
      <c r="E22" s="16">
        <f>'Singles Game Results'!F45</f>
        <v>6</v>
      </c>
      <c r="F22" s="22">
        <f>IF(E22&gt;G21,1,0)</f>
        <v>0</v>
      </c>
      <c r="G22" s="24"/>
      <c r="H22" s="25"/>
      <c r="I22" s="23">
        <f>'Singles Game Results'!C10</f>
        <v>7</v>
      </c>
      <c r="J22" s="22">
        <f>IF(I22&gt;G23,1,0)</f>
        <v>1</v>
      </c>
      <c r="K22" s="23">
        <f>'Singles Game Results'!C81</f>
        <v>6</v>
      </c>
      <c r="L22" s="22">
        <f>IF(K22&gt;G24,1,0)</f>
        <v>0</v>
      </c>
      <c r="M22" s="23">
        <f>'Singles Game Results'!C28</f>
        <v>7</v>
      </c>
      <c r="N22" s="22">
        <f>IF(M22&gt;G25,1,0)</f>
        <v>1</v>
      </c>
      <c r="O22" s="12">
        <f t="shared" si="3"/>
        <v>3</v>
      </c>
      <c r="P22" s="12">
        <f t="shared" si="4"/>
        <v>33</v>
      </c>
      <c r="Q22" s="12">
        <f>SUM(G20:G25)</f>
        <v>20</v>
      </c>
      <c r="R22" s="12">
        <f t="shared" si="5"/>
        <v>13</v>
      </c>
      <c r="S22" s="33">
        <v>2</v>
      </c>
    </row>
    <row r="23" spans="1:19" ht="18.75">
      <c r="A23" s="4">
        <v>4</v>
      </c>
      <c r="B23" s="4" t="str">
        <f>'Handicap &amp; Index'!E17&amp;"  "&amp;'Handicap &amp; Index'!D17</f>
        <v>John  Ball</v>
      </c>
      <c r="C23" s="16">
        <f>'Singles Game Results'!F44</f>
        <v>6</v>
      </c>
      <c r="D23" s="20">
        <f>IF(C23&gt;I20,1,0)</f>
        <v>0</v>
      </c>
      <c r="E23" s="11">
        <f>'Singles Game Results'!F27</f>
        <v>7</v>
      </c>
      <c r="F23" s="22">
        <f>IF(E23&gt;I21,1,0)</f>
        <v>1</v>
      </c>
      <c r="G23" s="23">
        <f>'Singles Game Results'!F10</f>
        <v>1</v>
      </c>
      <c r="H23" s="22">
        <f>IF(G23&gt;I22,1,0)</f>
        <v>0</v>
      </c>
      <c r="I23" s="24"/>
      <c r="J23" s="25"/>
      <c r="K23" s="23">
        <f>'Singles Game Results'!C64</f>
        <v>3</v>
      </c>
      <c r="L23" s="22">
        <f>IF(K23&gt;I24,1,0)</f>
        <v>0</v>
      </c>
      <c r="M23" s="23">
        <f>'Singles Game Results'!C82</f>
        <v>7</v>
      </c>
      <c r="N23" s="22">
        <f>IF(M23&gt;I25,1,0)</f>
        <v>1</v>
      </c>
      <c r="O23" s="12">
        <f t="shared" si="3"/>
        <v>2</v>
      </c>
      <c r="P23" s="12">
        <f t="shared" si="4"/>
        <v>24</v>
      </c>
      <c r="Q23" s="12">
        <f>SUM(I20:I25)</f>
        <v>31</v>
      </c>
      <c r="R23" s="12">
        <f t="shared" si="5"/>
        <v>-7</v>
      </c>
      <c r="S23" s="14">
        <v>5</v>
      </c>
    </row>
    <row r="24" spans="1:19" ht="18.75">
      <c r="A24" s="4">
        <v>5</v>
      </c>
      <c r="B24" s="4" t="str">
        <f>'Handicap &amp; Index'!E18&amp;"  "&amp;'Handicap &amp; Index'!D18</f>
        <v>Don  Rankin</v>
      </c>
      <c r="C24" s="16">
        <f>'Singles Game Results'!F26</f>
        <v>6</v>
      </c>
      <c r="D24" s="20">
        <f>IF(C24&gt;K20,1,0)</f>
        <v>1</v>
      </c>
      <c r="E24" s="11">
        <f>'Singles Game Results'!F9</f>
        <v>5</v>
      </c>
      <c r="F24" s="22">
        <f>IF(E24&gt;K21,1,0)</f>
        <v>1</v>
      </c>
      <c r="G24" s="23">
        <f>'Singles Game Results'!F81</f>
        <v>7</v>
      </c>
      <c r="H24" s="22">
        <f>IF(G24&gt;K22,1,0)</f>
        <v>1</v>
      </c>
      <c r="I24" s="23">
        <f>'Singles Game Results'!F64</f>
        <v>7</v>
      </c>
      <c r="J24" s="22">
        <f>IF(I24&gt;K23,1,0)</f>
        <v>1</v>
      </c>
      <c r="K24" s="24"/>
      <c r="L24" s="25"/>
      <c r="M24" s="23">
        <f>'Singles Game Results'!C46</f>
        <v>7</v>
      </c>
      <c r="N24" s="22">
        <f>IF(M24&gt;K25,1,0)</f>
        <v>1</v>
      </c>
      <c r="O24" s="12">
        <f t="shared" si="3"/>
        <v>5</v>
      </c>
      <c r="P24" s="12">
        <f t="shared" si="4"/>
        <v>32</v>
      </c>
      <c r="Q24" s="12">
        <f>SUM(K20:K25)</f>
        <v>21</v>
      </c>
      <c r="R24" s="12">
        <f t="shared" si="5"/>
        <v>11</v>
      </c>
      <c r="S24" s="33">
        <v>1</v>
      </c>
    </row>
    <row r="25" spans="1:19" ht="18.75">
      <c r="A25" s="4">
        <v>6</v>
      </c>
      <c r="B25" s="4" t="str">
        <f>'Handicap &amp; Index'!E19&amp;"  "&amp;'Handicap &amp; Index'!D19</f>
        <v>Elizabeth  Woods</v>
      </c>
      <c r="C25" s="11">
        <f>'Singles Game Results'!F8</f>
        <v>5</v>
      </c>
      <c r="D25" s="20">
        <f>IF(C25&gt;M20,1,0)</f>
        <v>0</v>
      </c>
      <c r="E25" s="16">
        <f>'Singles Game Results'!F63</f>
        <v>4</v>
      </c>
      <c r="F25" s="22">
        <f>IF(E25&gt;M21,1,0)</f>
        <v>0</v>
      </c>
      <c r="G25" s="23">
        <f>'Singles Game Results'!F28</f>
        <v>2</v>
      </c>
      <c r="H25" s="22">
        <f>IF(G25&gt;M22,1,0)</f>
        <v>0</v>
      </c>
      <c r="I25" s="21">
        <f>'Singles Game Results'!F82</f>
        <v>5</v>
      </c>
      <c r="J25" s="22">
        <f>IF(I25&gt;M23,1,0)</f>
        <v>0</v>
      </c>
      <c r="K25" s="23">
        <f>'Singles Game Results'!F46</f>
        <v>3</v>
      </c>
      <c r="L25" s="22">
        <f>IF(K25&gt;M24,1,0)</f>
        <v>0</v>
      </c>
      <c r="M25" s="24"/>
      <c r="N25" s="24"/>
      <c r="O25" s="12">
        <f t="shared" si="3"/>
        <v>0</v>
      </c>
      <c r="P25" s="12">
        <f t="shared" si="4"/>
        <v>19</v>
      </c>
      <c r="Q25" s="12">
        <f>SUM(M20:M25)</f>
        <v>33</v>
      </c>
      <c r="R25" s="12">
        <f t="shared" si="5"/>
        <v>-14</v>
      </c>
      <c r="S25" s="14">
        <v>6</v>
      </c>
    </row>
    <row r="30" spans="1:19" ht="21">
      <c r="B30" s="8" t="s">
        <v>31</v>
      </c>
    </row>
    <row r="31" spans="1:19">
      <c r="C31" s="167">
        <v>1</v>
      </c>
      <c r="D31" s="167"/>
      <c r="E31" s="167">
        <v>2</v>
      </c>
      <c r="F31" s="167"/>
      <c r="G31" s="167">
        <v>3</v>
      </c>
      <c r="H31" s="167"/>
      <c r="I31" s="167">
        <v>4</v>
      </c>
      <c r="J31" s="167"/>
      <c r="K31" s="167">
        <v>5</v>
      </c>
      <c r="L31" s="167"/>
      <c r="M31" s="167">
        <v>6</v>
      </c>
      <c r="N31" s="167"/>
      <c r="O31" s="5" t="s">
        <v>25</v>
      </c>
      <c r="P31" s="5" t="s">
        <v>26</v>
      </c>
      <c r="Q31" s="5" t="s">
        <v>27</v>
      </c>
      <c r="R31" s="5" t="s">
        <v>28</v>
      </c>
      <c r="S31" s="5" t="s">
        <v>29</v>
      </c>
    </row>
    <row r="32" spans="1:19">
      <c r="B32" s="4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4"/>
      <c r="P32" s="4"/>
      <c r="Q32" s="4"/>
      <c r="R32" s="4"/>
      <c r="S32" s="4"/>
    </row>
    <row r="33" spans="1:22" ht="18.75">
      <c r="A33" s="4">
        <v>1</v>
      </c>
      <c r="B33" s="4" t="str">
        <f>'Handicap &amp; Index'!E21&amp;"  "&amp;'Handicap &amp; Index'!D21</f>
        <v>Shirley  Page</v>
      </c>
      <c r="C33" s="9"/>
      <c r="D33" s="10"/>
      <c r="E33" s="11">
        <f>'Singles Game Results'!C83</f>
        <v>7</v>
      </c>
      <c r="F33" s="22">
        <f>IF(E33&gt;C34,1,0)</f>
        <v>1</v>
      </c>
      <c r="G33" s="23">
        <f>'Singles Game Results'!C65</f>
        <v>6</v>
      </c>
      <c r="H33" s="22">
        <f>IF(G33&gt;C35,1,0)</f>
        <v>0</v>
      </c>
      <c r="I33" s="23">
        <f>'Singles Game Results'!C47</f>
        <v>5</v>
      </c>
      <c r="J33" s="22">
        <f>IF(I33&gt;C36,1,0)</f>
        <v>0</v>
      </c>
      <c r="K33" s="23">
        <f>'Singles Game Results'!C29</f>
        <v>7</v>
      </c>
      <c r="L33" s="22">
        <f>IF(K33&gt;C37,1,0)</f>
        <v>1</v>
      </c>
      <c r="M33" s="23">
        <f>'Singles Game Results'!C11</f>
        <v>3</v>
      </c>
      <c r="N33" s="22">
        <f>IF(M33&gt;C38,1,0)</f>
        <v>0</v>
      </c>
      <c r="O33" s="12">
        <f>F33+H33+D33+J33+L33+N33</f>
        <v>2</v>
      </c>
      <c r="P33" s="12">
        <f t="shared" ref="P33:P38" si="6">C33+E33+G33+I33+K33+M33</f>
        <v>28</v>
      </c>
      <c r="Q33" s="12">
        <f>SUM(C33:C38)</f>
        <v>28</v>
      </c>
      <c r="R33" s="12">
        <f t="shared" ref="R33:R38" si="7">P33-Q33</f>
        <v>0</v>
      </c>
      <c r="S33" s="14">
        <v>3</v>
      </c>
    </row>
    <row r="34" spans="1:22" ht="18.75">
      <c r="A34" s="4">
        <v>2</v>
      </c>
      <c r="B34" s="4" t="str">
        <f>'Handicap &amp; Index'!E22&amp;"  "&amp;'Handicap &amp; Index'!D22</f>
        <v>Jan  Sullivan</v>
      </c>
      <c r="C34" s="11">
        <f>'Singles Game Results'!F83</f>
        <v>4</v>
      </c>
      <c r="D34" s="20">
        <f>IF(C34&gt;E33,1,0)</f>
        <v>0</v>
      </c>
      <c r="E34" s="13"/>
      <c r="F34" s="25"/>
      <c r="G34" s="23">
        <f>'Singles Game Results'!C48</f>
        <v>7</v>
      </c>
      <c r="H34" s="22">
        <f>IF(G34&gt;E35,1,0)</f>
        <v>1</v>
      </c>
      <c r="I34" s="23">
        <f>'Singles Game Results'!C30</f>
        <v>6</v>
      </c>
      <c r="J34" s="22">
        <f>IF(I34&gt;E36,1,0)</f>
        <v>0</v>
      </c>
      <c r="K34" s="23">
        <f>'Singles Game Results'!C12</f>
        <v>7</v>
      </c>
      <c r="L34" s="22">
        <f>IF(K34&gt;E37,1,0)</f>
        <v>1</v>
      </c>
      <c r="M34" s="23">
        <f>'Singles Game Results'!C66</f>
        <v>3</v>
      </c>
      <c r="N34" s="22">
        <f>IF(M34&gt;E38,1,0)</f>
        <v>0</v>
      </c>
      <c r="O34" s="12">
        <f t="shared" ref="O34:O38" si="8">F34+H34+D34+J34+L34+N34</f>
        <v>2</v>
      </c>
      <c r="P34" s="12">
        <f t="shared" si="6"/>
        <v>27</v>
      </c>
      <c r="Q34" s="12">
        <f>SUM(E33:E38)</f>
        <v>30</v>
      </c>
      <c r="R34" s="12">
        <f t="shared" si="7"/>
        <v>-3</v>
      </c>
      <c r="S34" s="14">
        <v>4</v>
      </c>
    </row>
    <row r="35" spans="1:22" ht="18.75">
      <c r="A35" s="4">
        <v>3</v>
      </c>
      <c r="B35" s="4" t="str">
        <f>'Handicap &amp; Index'!E23&amp;"  "&amp;'Handicap &amp; Index'!D23</f>
        <v>Patricia  Poynter</v>
      </c>
      <c r="C35" s="15">
        <f>'Singles Game Results'!F65</f>
        <v>7</v>
      </c>
      <c r="D35" s="20">
        <f>IF(C35&gt;G33,1,0)</f>
        <v>1</v>
      </c>
      <c r="E35" s="16">
        <f>'Singles Game Results'!F48</f>
        <v>3</v>
      </c>
      <c r="F35" s="22">
        <f>IF(E35&gt;G34,1,0)</f>
        <v>0</v>
      </c>
      <c r="G35" s="24"/>
      <c r="H35" s="25"/>
      <c r="I35" s="23">
        <f>'Singles Game Results'!C13</f>
        <v>5</v>
      </c>
      <c r="J35" s="22">
        <f>IF(I35&gt;G36,1,0)</f>
        <v>0</v>
      </c>
      <c r="K35" s="23">
        <f>'Singles Game Results'!C84</f>
        <v>5</v>
      </c>
      <c r="L35" s="22">
        <f>IF(K35&gt;G37,1,0)</f>
        <v>0</v>
      </c>
      <c r="M35" s="23">
        <f>'Singles Game Results'!C31</f>
        <v>5</v>
      </c>
      <c r="N35" s="22">
        <f>IF(M35&gt;G38,1,0)</f>
        <v>0</v>
      </c>
      <c r="O35" s="12">
        <f t="shared" si="8"/>
        <v>1</v>
      </c>
      <c r="P35" s="12">
        <f t="shared" si="6"/>
        <v>25</v>
      </c>
      <c r="Q35" s="12">
        <f>SUM(G33:G38)</f>
        <v>34</v>
      </c>
      <c r="R35" s="12">
        <f t="shared" si="7"/>
        <v>-9</v>
      </c>
      <c r="S35" s="14">
        <v>6</v>
      </c>
    </row>
    <row r="36" spans="1:22" ht="18.75">
      <c r="A36" s="4">
        <v>4</v>
      </c>
      <c r="B36" s="4" t="str">
        <f>'Handicap &amp; Index'!E24&amp;"  "&amp;'Handicap &amp; Index'!D24</f>
        <v>Jenny  Baldwin</v>
      </c>
      <c r="C36" s="16">
        <f>'Singles Game Results'!F47</f>
        <v>7</v>
      </c>
      <c r="D36" s="20">
        <f>IF(C36&gt;I33,1,0)</f>
        <v>1</v>
      </c>
      <c r="E36" s="11">
        <f>'Singles Game Results'!F30</f>
        <v>7</v>
      </c>
      <c r="F36" s="22">
        <f>IF(E36&gt;I34,1,0)</f>
        <v>1</v>
      </c>
      <c r="G36" s="23">
        <f>'Singles Game Results'!F13</f>
        <v>7</v>
      </c>
      <c r="H36" s="22">
        <f>IF(G36&gt;I35,1,0)</f>
        <v>1</v>
      </c>
      <c r="I36" s="24"/>
      <c r="J36" s="25"/>
      <c r="K36" s="23">
        <f>'Singles Game Results'!C67</f>
        <v>6</v>
      </c>
      <c r="L36" s="22">
        <f>IF(K36&gt;I37,1,0)</f>
        <v>0</v>
      </c>
      <c r="M36" s="23">
        <f>'Singles Game Results'!C85</f>
        <v>7</v>
      </c>
      <c r="N36" s="22">
        <f>IF(M36&gt;I38,1,0)</f>
        <v>1</v>
      </c>
      <c r="O36" s="12">
        <f t="shared" si="8"/>
        <v>4</v>
      </c>
      <c r="P36" s="12">
        <f t="shared" si="6"/>
        <v>34</v>
      </c>
      <c r="Q36" s="12">
        <f>SUM(I33:I38)</f>
        <v>25</v>
      </c>
      <c r="R36" s="12">
        <f t="shared" si="7"/>
        <v>9</v>
      </c>
      <c r="S36" s="33">
        <v>2</v>
      </c>
    </row>
    <row r="37" spans="1:22" ht="18.75">
      <c r="A37" s="4">
        <v>5</v>
      </c>
      <c r="B37" s="4" t="str">
        <f>'Handicap &amp; Index'!E25&amp;"  "&amp;'Handicap &amp; Index'!D25</f>
        <v>Ron  Bell</v>
      </c>
      <c r="C37" s="16">
        <f>'Singles Game Results'!F29</f>
        <v>3</v>
      </c>
      <c r="D37" s="20">
        <f>IF(C37&gt;K33,1,0)</f>
        <v>0</v>
      </c>
      <c r="E37" s="11">
        <f>'Singles Game Results'!F12</f>
        <v>6</v>
      </c>
      <c r="F37" s="22">
        <f>IF(E37&gt;K34,1,0)</f>
        <v>0</v>
      </c>
      <c r="G37" s="23">
        <f>'Singles Game Results'!F84</f>
        <v>7</v>
      </c>
      <c r="H37" s="22">
        <f>IF(G37&gt;K35,1,0)</f>
        <v>1</v>
      </c>
      <c r="I37" s="23">
        <f>'Singles Game Results'!F67</f>
        <v>7</v>
      </c>
      <c r="J37" s="22">
        <f>IF(I37&gt;K36,1,0)</f>
        <v>1</v>
      </c>
      <c r="K37" s="24"/>
      <c r="L37" s="25"/>
      <c r="M37" s="23">
        <f>'Singles Game Results'!C49</f>
        <v>1</v>
      </c>
      <c r="N37" s="22">
        <f>IF(M37&gt;K38,1,0)</f>
        <v>0</v>
      </c>
      <c r="O37" s="12">
        <f t="shared" si="8"/>
        <v>2</v>
      </c>
      <c r="P37" s="12">
        <f t="shared" si="6"/>
        <v>24</v>
      </c>
      <c r="Q37" s="12">
        <f>SUM(K33:K38)</f>
        <v>32</v>
      </c>
      <c r="R37" s="12">
        <f t="shared" si="7"/>
        <v>-8</v>
      </c>
      <c r="S37" s="14">
        <v>5</v>
      </c>
    </row>
    <row r="38" spans="1:22" ht="18.75">
      <c r="A38" s="4">
        <v>6</v>
      </c>
      <c r="B38" s="4" t="str">
        <f>'Handicap &amp; Index'!E26&amp;"  "&amp;'Handicap &amp; Index'!D26</f>
        <v>Helen  Maybury</v>
      </c>
      <c r="C38" s="11">
        <f>'Singles Game Results'!F11</f>
        <v>7</v>
      </c>
      <c r="D38" s="20">
        <f>IF(C38&gt;M33,1,0)</f>
        <v>1</v>
      </c>
      <c r="E38" s="16">
        <f>'Singles Game Results'!F66</f>
        <v>7</v>
      </c>
      <c r="F38" s="22">
        <f>IF(E38&gt;M34,1,0)</f>
        <v>1</v>
      </c>
      <c r="G38" s="23">
        <f>'Singles Game Results'!F31</f>
        <v>7</v>
      </c>
      <c r="H38" s="22">
        <f>IF(G38&gt;M35,1,0)</f>
        <v>1</v>
      </c>
      <c r="I38" s="21">
        <f>'Singles Game Results'!F85</f>
        <v>2</v>
      </c>
      <c r="J38" s="22">
        <f>IF(I38&gt;M36,1,0)</f>
        <v>0</v>
      </c>
      <c r="K38" s="23">
        <f>'Singles Game Results'!F49</f>
        <v>7</v>
      </c>
      <c r="L38" s="22">
        <f>IF(K38&gt;M37,1,0)</f>
        <v>1</v>
      </c>
      <c r="M38" s="24"/>
      <c r="N38" s="24"/>
      <c r="O38" s="12">
        <f t="shared" si="8"/>
        <v>4</v>
      </c>
      <c r="P38" s="12">
        <f t="shared" si="6"/>
        <v>30</v>
      </c>
      <c r="Q38" s="12">
        <f>SUM(M33:M38)</f>
        <v>19</v>
      </c>
      <c r="R38" s="12">
        <f t="shared" si="7"/>
        <v>11</v>
      </c>
      <c r="S38" s="33">
        <v>1</v>
      </c>
    </row>
    <row r="45" spans="1:22" ht="21">
      <c r="B45" s="8" t="s">
        <v>32</v>
      </c>
    </row>
    <row r="46" spans="1:22">
      <c r="C46" s="167">
        <v>1</v>
      </c>
      <c r="D46" s="167"/>
      <c r="E46" s="167">
        <v>2</v>
      </c>
      <c r="F46" s="167"/>
      <c r="G46" s="167">
        <v>3</v>
      </c>
      <c r="H46" s="167"/>
      <c r="I46" s="167">
        <v>4</v>
      </c>
      <c r="J46" s="167"/>
      <c r="K46" s="167">
        <v>5</v>
      </c>
      <c r="L46" s="167"/>
      <c r="M46" s="167">
        <v>6</v>
      </c>
      <c r="N46" s="167"/>
      <c r="O46" s="5" t="s">
        <v>25</v>
      </c>
      <c r="P46" s="5" t="s">
        <v>26</v>
      </c>
      <c r="Q46" s="5" t="s">
        <v>27</v>
      </c>
      <c r="R46" s="5" t="s">
        <v>28</v>
      </c>
      <c r="S46" s="5" t="s">
        <v>29</v>
      </c>
      <c r="V46" s="3"/>
    </row>
    <row r="47" spans="1:22">
      <c r="B47" s="4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4"/>
      <c r="P47" s="4"/>
      <c r="Q47" s="4"/>
      <c r="R47" s="4"/>
      <c r="S47" s="4"/>
    </row>
    <row r="48" spans="1:22" ht="18.75">
      <c r="A48" s="4">
        <v>1</v>
      </c>
      <c r="B48" s="4" t="str">
        <f>'Handicap &amp; Index'!E28&amp;"  "&amp;'Handicap &amp; Index'!D28</f>
        <v>Bob  Baldwin</v>
      </c>
      <c r="C48" s="9"/>
      <c r="D48" s="10"/>
      <c r="E48" s="11">
        <f>'Singles Game Results'!C86</f>
        <v>6</v>
      </c>
      <c r="F48" s="22">
        <f>IF(E48&gt;C49,1,0)</f>
        <v>0</v>
      </c>
      <c r="G48" s="23">
        <f>'Singles Game Results'!C68</f>
        <v>3</v>
      </c>
      <c r="H48" s="22">
        <f>IF(G48&gt;C50,1,0)</f>
        <v>0</v>
      </c>
      <c r="I48" s="23">
        <f>'Singles Game Results'!C50</f>
        <v>5</v>
      </c>
      <c r="J48" s="22">
        <f>IF(I48&gt;C51,1,0)</f>
        <v>0</v>
      </c>
      <c r="K48" s="23">
        <f>'Singles Game Results'!C32</f>
        <v>7</v>
      </c>
      <c r="L48" s="22">
        <f>IF(K48&gt;C52,1,0)</f>
        <v>1</v>
      </c>
      <c r="M48" s="23">
        <f>'Singles Game Results'!C14</f>
        <v>6</v>
      </c>
      <c r="N48" s="22">
        <f>IF(M48&gt;C53,1,0)</f>
        <v>0</v>
      </c>
      <c r="O48" s="12">
        <f t="shared" ref="O48:O53" si="9">F48+H48+D48+J48+L48+N48</f>
        <v>1</v>
      </c>
      <c r="P48" s="12">
        <f t="shared" ref="P48:P53" si="10">C48+E48+G48+I48+K48+M48</f>
        <v>27</v>
      </c>
      <c r="Q48" s="12">
        <f>SUM(C48:C53)</f>
        <v>34</v>
      </c>
      <c r="R48" s="12">
        <f t="shared" ref="R48:R53" si="11">P48-Q48</f>
        <v>-7</v>
      </c>
      <c r="S48" s="14">
        <v>5</v>
      </c>
    </row>
    <row r="49" spans="1:19" ht="18.75">
      <c r="A49" s="4">
        <v>2</v>
      </c>
      <c r="B49" s="4" t="str">
        <f>'Handicap &amp; Index'!E29&amp;"  "&amp;'Handicap &amp; Index'!D29</f>
        <v>Ted  Lyng</v>
      </c>
      <c r="C49" s="11">
        <f>'Singles Game Results'!F86</f>
        <v>7</v>
      </c>
      <c r="D49" s="20">
        <f>IF(C49&gt;E48,1,0)</f>
        <v>1</v>
      </c>
      <c r="E49" s="13"/>
      <c r="F49" s="25"/>
      <c r="G49" s="23">
        <f>'Singles Game Results'!C51</f>
        <v>5</v>
      </c>
      <c r="H49" s="22">
        <f>IF(G49&gt;E50,1,0)</f>
        <v>0</v>
      </c>
      <c r="I49" s="23">
        <f>'Singles Game Results'!C33</f>
        <v>5</v>
      </c>
      <c r="J49" s="22">
        <f>IF(I49&gt;E51,1,0)</f>
        <v>0</v>
      </c>
      <c r="K49" s="23">
        <f>'Singles Game Results'!C15</f>
        <v>7</v>
      </c>
      <c r="L49" s="22">
        <f>IF(K49&gt;E52,1,0)</f>
        <v>1</v>
      </c>
      <c r="M49" s="23">
        <f>'Singles Game Results'!C69</f>
        <v>7</v>
      </c>
      <c r="N49" s="22">
        <f>IF(M49&gt;E53,1,0)</f>
        <v>1</v>
      </c>
      <c r="O49" s="12">
        <f t="shared" si="9"/>
        <v>3</v>
      </c>
      <c r="P49" s="12">
        <f t="shared" si="10"/>
        <v>31</v>
      </c>
      <c r="Q49" s="12">
        <f>SUM(E48:E53)</f>
        <v>24</v>
      </c>
      <c r="R49" s="12">
        <f t="shared" si="11"/>
        <v>7</v>
      </c>
      <c r="S49" s="33">
        <v>2</v>
      </c>
    </row>
    <row r="50" spans="1:19" ht="18.75">
      <c r="A50" s="4">
        <v>3</v>
      </c>
      <c r="B50" s="4" t="str">
        <f>'Handicap &amp; Index'!E30&amp;"  "&amp;'Handicap &amp; Index'!D30</f>
        <v>Keith  Poynter</v>
      </c>
      <c r="C50" s="15">
        <f>'Singles Game Results'!F68</f>
        <v>7</v>
      </c>
      <c r="D50" s="20">
        <f>IF(C50&gt;G48,1,0)</f>
        <v>1</v>
      </c>
      <c r="E50" s="16">
        <f>'Singles Game Results'!F51</f>
        <v>7</v>
      </c>
      <c r="F50" s="22">
        <f>IF(E50&gt;G49,1,0)</f>
        <v>1</v>
      </c>
      <c r="G50" s="24"/>
      <c r="H50" s="25"/>
      <c r="I50" s="23">
        <f>'Singles Game Results'!C16</f>
        <v>3</v>
      </c>
      <c r="J50" s="22">
        <f>IF(I50&gt;G51,1,0)</f>
        <v>0</v>
      </c>
      <c r="K50" s="23">
        <f>'Singles Game Results'!C87</f>
        <v>6</v>
      </c>
      <c r="L50" s="22">
        <f>IF(K50&gt;G52,1,0)</f>
        <v>0</v>
      </c>
      <c r="M50" s="23">
        <f>'Singles Game Results'!C34</f>
        <v>7</v>
      </c>
      <c r="N50" s="22">
        <f>IF(M50&gt;G53,1,0)</f>
        <v>1</v>
      </c>
      <c r="O50" s="12">
        <f t="shared" si="9"/>
        <v>3</v>
      </c>
      <c r="P50" s="12">
        <f t="shared" si="10"/>
        <v>30</v>
      </c>
      <c r="Q50" s="12">
        <f>SUM(G48:G53)</f>
        <v>26</v>
      </c>
      <c r="R50" s="12">
        <f t="shared" si="11"/>
        <v>4</v>
      </c>
      <c r="S50" s="14">
        <v>3</v>
      </c>
    </row>
    <row r="51" spans="1:19" ht="18.75">
      <c r="A51" s="4">
        <v>4</v>
      </c>
      <c r="B51" s="4" t="str">
        <f>'Handicap &amp; Index'!E31&amp;"  "&amp;'Handicap &amp; Index'!D31</f>
        <v>Garry  Saxton</v>
      </c>
      <c r="C51" s="16">
        <f>'Singles Game Results'!F50</f>
        <v>7</v>
      </c>
      <c r="D51" s="20">
        <f>IF(C51&gt;I48,1,0)</f>
        <v>1</v>
      </c>
      <c r="E51" s="11">
        <f>'Singles Game Results'!F33</f>
        <v>7</v>
      </c>
      <c r="F51" s="22">
        <f>IF(E51&gt;I49,1,0)</f>
        <v>1</v>
      </c>
      <c r="G51" s="23">
        <f>'Singles Game Results'!F16</f>
        <v>7</v>
      </c>
      <c r="H51" s="22">
        <f>IF(G51&gt;I50,1,0)</f>
        <v>1</v>
      </c>
      <c r="I51" s="24"/>
      <c r="J51" s="25"/>
      <c r="K51" s="23">
        <f>'Singles Game Results'!C70</f>
        <v>3</v>
      </c>
      <c r="L51" s="22">
        <f>IF(K51&gt;I52,1,0)</f>
        <v>0</v>
      </c>
      <c r="M51" s="23">
        <f>'Singles Game Results'!C88</f>
        <v>7</v>
      </c>
      <c r="N51" s="22">
        <f>IF(M51&gt;I53,1,0)</f>
        <v>1</v>
      </c>
      <c r="O51" s="12">
        <f t="shared" si="9"/>
        <v>4</v>
      </c>
      <c r="P51" s="12">
        <f t="shared" si="10"/>
        <v>31</v>
      </c>
      <c r="Q51" s="12">
        <f>SUM(I48:I53)</f>
        <v>22</v>
      </c>
      <c r="R51" s="12">
        <f t="shared" si="11"/>
        <v>9</v>
      </c>
      <c r="S51" s="33">
        <v>1</v>
      </c>
    </row>
    <row r="52" spans="1:19" ht="18.75">
      <c r="A52" s="4">
        <v>5</v>
      </c>
      <c r="B52" s="4" t="str">
        <f>'Handicap &amp; Index'!E32&amp;"  "&amp;'Handicap &amp; Index'!D32</f>
        <v>Ian  Sullivan</v>
      </c>
      <c r="C52" s="16">
        <f>'Singles Game Results'!F32</f>
        <v>6</v>
      </c>
      <c r="D52" s="20">
        <f>IF(C52&gt;K48,1,0)</f>
        <v>0</v>
      </c>
      <c r="E52" s="11">
        <f>'Singles Game Results'!F15</f>
        <v>3</v>
      </c>
      <c r="F52" s="22">
        <f>IF(E52&gt;K49,1,0)</f>
        <v>0</v>
      </c>
      <c r="G52" s="23">
        <f>'Singles Game Results'!F87</f>
        <v>7</v>
      </c>
      <c r="H52" s="22">
        <f>IF(G52&gt;K50,1,0)</f>
        <v>1</v>
      </c>
      <c r="I52" s="23">
        <f>'Singles Game Results'!F70</f>
        <v>7</v>
      </c>
      <c r="J52" s="22">
        <f>IF(I52&gt;K51,1,0)</f>
        <v>1</v>
      </c>
      <c r="K52" s="24"/>
      <c r="L52" s="25"/>
      <c r="M52" s="23">
        <f>'Singles Game Results'!C52</f>
        <v>6</v>
      </c>
      <c r="N52" s="22">
        <f>IF(M52&gt;K53,1,0)</f>
        <v>1</v>
      </c>
      <c r="O52" s="12">
        <f t="shared" si="9"/>
        <v>3</v>
      </c>
      <c r="P52" s="12">
        <f t="shared" si="10"/>
        <v>29</v>
      </c>
      <c r="Q52" s="12">
        <f>SUM(K48:K53)</f>
        <v>28</v>
      </c>
      <c r="R52" s="12">
        <f t="shared" si="11"/>
        <v>1</v>
      </c>
      <c r="S52" s="14">
        <v>4</v>
      </c>
    </row>
    <row r="53" spans="1:19" ht="18.75">
      <c r="A53" s="4">
        <v>6</v>
      </c>
      <c r="B53" s="4" t="str">
        <f>'Handicap &amp; Index'!E33&amp;"  "&amp;'Handicap &amp; Index'!D33</f>
        <v>Sandra  Jones</v>
      </c>
      <c r="C53" s="11">
        <f>'Singles Game Results'!F14</f>
        <v>7</v>
      </c>
      <c r="D53" s="20">
        <f>IF(C53&gt;M48,1,0)</f>
        <v>1</v>
      </c>
      <c r="E53" s="16">
        <f>'Singles Game Results'!F69</f>
        <v>1</v>
      </c>
      <c r="F53" s="22">
        <f>IF(E53&gt;M49,1,0)</f>
        <v>0</v>
      </c>
      <c r="G53" s="23">
        <f>'Singles Game Results'!F34</f>
        <v>4</v>
      </c>
      <c r="H53" s="22">
        <f>IF(G53&gt;M50,1,0)</f>
        <v>0</v>
      </c>
      <c r="I53" s="21">
        <f>'Singles Game Results'!F88</f>
        <v>2</v>
      </c>
      <c r="J53" s="22">
        <f>IF(I53&gt;M51,1,0)</f>
        <v>0</v>
      </c>
      <c r="K53" s="23">
        <f>'Singles Game Results'!F52</f>
        <v>5</v>
      </c>
      <c r="L53" s="22">
        <f>IF(K53&gt;M52,1,0)</f>
        <v>0</v>
      </c>
      <c r="M53" s="24"/>
      <c r="N53" s="24"/>
      <c r="O53" s="12">
        <f t="shared" si="9"/>
        <v>1</v>
      </c>
      <c r="P53" s="12">
        <f t="shared" si="10"/>
        <v>19</v>
      </c>
      <c r="Q53" s="12">
        <f>SUM(M48:M53)</f>
        <v>33</v>
      </c>
      <c r="R53" s="12">
        <f t="shared" si="11"/>
        <v>-14</v>
      </c>
      <c r="S53" s="14">
        <v>6</v>
      </c>
    </row>
    <row r="59" spans="1:19" ht="21">
      <c r="B59" s="8" t="s">
        <v>33</v>
      </c>
    </row>
    <row r="60" spans="1:19">
      <c r="C60" s="167">
        <v>1</v>
      </c>
      <c r="D60" s="167"/>
      <c r="E60" s="167">
        <v>2</v>
      </c>
      <c r="F60" s="167"/>
      <c r="G60" s="167">
        <v>3</v>
      </c>
      <c r="H60" s="167"/>
      <c r="I60" s="167">
        <v>4</v>
      </c>
      <c r="J60" s="167"/>
      <c r="K60" s="167">
        <v>5</v>
      </c>
      <c r="L60" s="167"/>
      <c r="M60" s="167">
        <v>6</v>
      </c>
      <c r="N60" s="167"/>
      <c r="O60" s="5" t="s">
        <v>25</v>
      </c>
      <c r="P60" s="5" t="s">
        <v>26</v>
      </c>
      <c r="Q60" s="5" t="s">
        <v>27</v>
      </c>
      <c r="R60" s="5" t="s">
        <v>28</v>
      </c>
      <c r="S60" s="5" t="s">
        <v>29</v>
      </c>
    </row>
    <row r="61" spans="1:19">
      <c r="B61" s="4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4"/>
      <c r="P61" s="4"/>
      <c r="Q61" s="4"/>
      <c r="R61" s="4"/>
      <c r="S61" s="4"/>
    </row>
    <row r="62" spans="1:19" ht="18.75">
      <c r="A62" s="4">
        <v>1</v>
      </c>
      <c r="B62" s="4" t="str">
        <f>'Handicap &amp; Index'!E35&amp;"  "&amp;'Handicap &amp; Index'!D35</f>
        <v>Deb  Anderson</v>
      </c>
      <c r="C62" s="9"/>
      <c r="D62" s="10"/>
      <c r="E62" s="11">
        <f>'Singles Game Results'!C89</f>
        <v>7</v>
      </c>
      <c r="F62" s="22">
        <f>IF(E62&gt;C63,1,0)</f>
        <v>1</v>
      </c>
      <c r="G62" s="23">
        <f>'Singles Game Results'!C71</f>
        <v>7</v>
      </c>
      <c r="H62" s="22">
        <f>IF(G62&gt;C64,1,0)</f>
        <v>1</v>
      </c>
      <c r="I62" s="23">
        <f>'Singles Game Results'!C53</f>
        <v>7</v>
      </c>
      <c r="J62" s="22">
        <f>IF(I62&gt;C65,1,0)</f>
        <v>1</v>
      </c>
      <c r="K62" s="23">
        <f>'Singles Game Results'!C35</f>
        <v>7</v>
      </c>
      <c r="L62" s="22">
        <f>IF(K62&gt;C66,1,0)</f>
        <v>1</v>
      </c>
      <c r="M62" s="23">
        <f>'Singles Game Results'!C17</f>
        <v>4</v>
      </c>
      <c r="N62" s="22">
        <f>IF(M62&gt;C67,1,0)</f>
        <v>0</v>
      </c>
      <c r="O62" s="12">
        <f t="shared" ref="O62:O67" si="12">F62+H62+D62+J62+L62+N62</f>
        <v>4</v>
      </c>
      <c r="P62" s="12">
        <f t="shared" ref="P62:P67" si="13">C62+E62+G62+I62+K62+M62</f>
        <v>32</v>
      </c>
      <c r="Q62" s="12">
        <f>SUM(C62:C67)</f>
        <v>19</v>
      </c>
      <c r="R62" s="12">
        <f t="shared" ref="R62:R67" si="14">P62-Q62</f>
        <v>13</v>
      </c>
      <c r="S62" s="33">
        <v>1</v>
      </c>
    </row>
    <row r="63" spans="1:19" ht="18.75">
      <c r="A63" s="4">
        <v>2</v>
      </c>
      <c r="B63" s="4" t="str">
        <f>'Handicap &amp; Index'!E36&amp;"  "&amp;'Handicap &amp; Index'!D36</f>
        <v>Pam  Wiemers</v>
      </c>
      <c r="C63" s="11">
        <f>'Singles Game Results'!F89</f>
        <v>4</v>
      </c>
      <c r="D63" s="20">
        <f>IF(C63&gt;E62,1,0)</f>
        <v>0</v>
      </c>
      <c r="E63" s="13"/>
      <c r="F63" s="25"/>
      <c r="G63" s="23">
        <f>'Singles Game Results'!C54</f>
        <v>3</v>
      </c>
      <c r="H63" s="22">
        <f>IF(G63&gt;E64,1,0)</f>
        <v>0</v>
      </c>
      <c r="I63" s="23">
        <f>'Singles Game Results'!C36</f>
        <v>4</v>
      </c>
      <c r="J63" s="22">
        <f>IF(I63&gt;E65,1,0)</f>
        <v>0</v>
      </c>
      <c r="K63" s="23">
        <f>'Singles Game Results'!C18</f>
        <v>7</v>
      </c>
      <c r="L63" s="22">
        <f>IF(K63&gt;E66,1,0)</f>
        <v>1</v>
      </c>
      <c r="M63" s="23">
        <f>'Singles Game Results'!C72</f>
        <v>5</v>
      </c>
      <c r="N63" s="22">
        <f>IF(M63&gt;E67,1,0)</f>
        <v>1</v>
      </c>
      <c r="O63" s="12">
        <f t="shared" si="12"/>
        <v>2</v>
      </c>
      <c r="P63" s="12">
        <f t="shared" si="13"/>
        <v>23</v>
      </c>
      <c r="Q63" s="12">
        <f>SUM(E62:E67)</f>
        <v>27</v>
      </c>
      <c r="R63" s="12">
        <f t="shared" si="14"/>
        <v>-4</v>
      </c>
      <c r="S63" s="14">
        <v>4</v>
      </c>
    </row>
    <row r="64" spans="1:19" ht="18.75">
      <c r="A64" s="4">
        <v>3</v>
      </c>
      <c r="B64" s="4" t="str">
        <f>'Handicap &amp; Index'!E37&amp;"  "&amp;'Handicap &amp; Index'!D37</f>
        <v>Bob  Williamson</v>
      </c>
      <c r="C64" s="15">
        <f>'Singles Game Results'!F71</f>
        <v>6</v>
      </c>
      <c r="D64" s="20">
        <f>IF(C64&gt;G62,1,0)</f>
        <v>0</v>
      </c>
      <c r="E64" s="16">
        <f>'Singles Game Results'!F54</f>
        <v>7</v>
      </c>
      <c r="F64" s="22">
        <f>IF(E64&gt;G63,1,0)</f>
        <v>1</v>
      </c>
      <c r="G64" s="24"/>
      <c r="H64" s="25"/>
      <c r="I64" s="23">
        <f>'Singles Game Results'!C19</f>
        <v>7</v>
      </c>
      <c r="J64" s="22">
        <f>IF(I64&gt;G65,1,0)</f>
        <v>1</v>
      </c>
      <c r="K64" s="23">
        <f>'Singles Game Results'!C90</f>
        <v>7</v>
      </c>
      <c r="L64" s="22">
        <f>IF(K64&gt;G66,1,0)</f>
        <v>1</v>
      </c>
      <c r="M64" s="23">
        <f>'Singles Game Results'!C37</f>
        <v>6</v>
      </c>
      <c r="N64" s="22">
        <f>IF(M64&gt;G67,1,0)</f>
        <v>0</v>
      </c>
      <c r="O64" s="12">
        <f t="shared" si="12"/>
        <v>3</v>
      </c>
      <c r="P64" s="12">
        <f t="shared" si="13"/>
        <v>33</v>
      </c>
      <c r="Q64" s="12">
        <f>SUM(G62:G67)</f>
        <v>23</v>
      </c>
      <c r="R64" s="12">
        <f t="shared" si="14"/>
        <v>10</v>
      </c>
      <c r="S64" s="14">
        <v>3</v>
      </c>
    </row>
    <row r="65" spans="1:19" ht="18.75">
      <c r="A65" s="4">
        <v>4</v>
      </c>
      <c r="B65" s="4" t="str">
        <f>'Handicap &amp; Index'!E38&amp;"  "&amp;'Handicap &amp; Index'!D38</f>
        <v>Glenda  Yardy</v>
      </c>
      <c r="C65" s="16">
        <f>'Singles Game Results'!F53</f>
        <v>2</v>
      </c>
      <c r="D65" s="20">
        <f>IF(C65&gt;I62,1,0)</f>
        <v>0</v>
      </c>
      <c r="E65" s="11">
        <f>'Singles Game Results'!F36</f>
        <v>7</v>
      </c>
      <c r="F65" s="22">
        <f>IF(E65&gt;I63,1,0)</f>
        <v>1</v>
      </c>
      <c r="G65" s="23">
        <f>'Singles Game Results'!F19</f>
        <v>2</v>
      </c>
      <c r="H65" s="22">
        <f>IF(G65&gt;I64,1,0)</f>
        <v>0</v>
      </c>
      <c r="I65" s="24"/>
      <c r="J65" s="25"/>
      <c r="K65" s="23">
        <f>'Singles Game Results'!C73</f>
        <v>5</v>
      </c>
      <c r="L65" s="22">
        <f>IF(K65&gt;I66,1,0)</f>
        <v>1</v>
      </c>
      <c r="M65" s="23">
        <f>'Singles Game Results'!C91</f>
        <v>3</v>
      </c>
      <c r="N65" s="22">
        <f>IF(M65&gt;I67,1,0)</f>
        <v>0</v>
      </c>
      <c r="O65" s="12">
        <f t="shared" si="12"/>
        <v>2</v>
      </c>
      <c r="P65" s="12">
        <f t="shared" si="13"/>
        <v>19</v>
      </c>
      <c r="Q65" s="12">
        <f>SUM(I62:I67)</f>
        <v>29</v>
      </c>
      <c r="R65" s="12">
        <f t="shared" si="14"/>
        <v>-10</v>
      </c>
      <c r="S65" s="14">
        <v>5</v>
      </c>
    </row>
    <row r="66" spans="1:19" ht="18.75">
      <c r="A66" s="4">
        <v>5</v>
      </c>
      <c r="B66" s="4" t="str">
        <f>'Handicap &amp; Index'!E39&amp;"  "&amp;'Handicap &amp; Index'!D39</f>
        <v>Betty  Key</v>
      </c>
      <c r="C66" s="16">
        <f>'Singles Game Results'!F35</f>
        <v>0</v>
      </c>
      <c r="D66" s="20">
        <f>IF(C66&gt;K62,1,0)</f>
        <v>0</v>
      </c>
      <c r="E66" s="11">
        <f>'Singles Game Results'!F18</f>
        <v>2</v>
      </c>
      <c r="F66" s="22">
        <f>IF(E66&gt;K63,1,0)</f>
        <v>0</v>
      </c>
      <c r="G66" s="23">
        <f>'Singles Game Results'!F90</f>
        <v>4</v>
      </c>
      <c r="H66" s="22">
        <f>IF(G66&gt;K64,1,0)</f>
        <v>0</v>
      </c>
      <c r="I66" s="23">
        <f>'Singles Game Results'!F73</f>
        <v>4</v>
      </c>
      <c r="J66" s="22">
        <f>IF(I66&gt;K65,1,0)</f>
        <v>0</v>
      </c>
      <c r="K66" s="24"/>
      <c r="L66" s="25"/>
      <c r="M66" s="23">
        <f>'Singles Game Results'!C55</f>
        <v>3</v>
      </c>
      <c r="N66" s="22">
        <f>IF(M66&gt;K67,1,0)</f>
        <v>0</v>
      </c>
      <c r="O66" s="12">
        <f t="shared" si="12"/>
        <v>0</v>
      </c>
      <c r="P66" s="12">
        <f t="shared" si="13"/>
        <v>13</v>
      </c>
      <c r="Q66" s="12">
        <f>SUM(K62:K67)</f>
        <v>33</v>
      </c>
      <c r="R66" s="12">
        <f t="shared" si="14"/>
        <v>-20</v>
      </c>
      <c r="S66" s="14">
        <v>6</v>
      </c>
    </row>
    <row r="67" spans="1:19" ht="18.75">
      <c r="A67" s="4">
        <v>6</v>
      </c>
      <c r="B67" s="4" t="str">
        <f>'Handicap &amp; Index'!E40&amp;"  "&amp;'Handicap &amp; Index'!D40</f>
        <v>Margaret  Pedemont</v>
      </c>
      <c r="C67" s="11">
        <f>'Singles Game Results'!F17</f>
        <v>7</v>
      </c>
      <c r="D67" s="20">
        <f>IF(C67&gt;M62,1,0)</f>
        <v>1</v>
      </c>
      <c r="E67" s="16">
        <f>'Singles Game Results'!F72</f>
        <v>4</v>
      </c>
      <c r="F67" s="22">
        <f>IF(E67&gt;M63,1,0)</f>
        <v>0</v>
      </c>
      <c r="G67" s="23">
        <f>'Singles Game Results'!F37</f>
        <v>7</v>
      </c>
      <c r="H67" s="22">
        <f>IF(G67&gt;M64,1,0)</f>
        <v>1</v>
      </c>
      <c r="I67" s="21">
        <f>'Singles Game Results'!F91</f>
        <v>7</v>
      </c>
      <c r="J67" s="22">
        <f>IF(I67&gt;M65,1,0)</f>
        <v>1</v>
      </c>
      <c r="K67" s="23">
        <f>'Singles Game Results'!F55</f>
        <v>7</v>
      </c>
      <c r="L67" s="22">
        <f>IF(K67&gt;M66,1,0)</f>
        <v>1</v>
      </c>
      <c r="M67" s="24"/>
      <c r="N67" s="24"/>
      <c r="O67" s="12">
        <f t="shared" si="12"/>
        <v>4</v>
      </c>
      <c r="P67" s="12">
        <f t="shared" si="13"/>
        <v>32</v>
      </c>
      <c r="Q67" s="12">
        <f>SUM(M62:M67)</f>
        <v>21</v>
      </c>
      <c r="R67" s="12">
        <f t="shared" si="14"/>
        <v>11</v>
      </c>
      <c r="S67" s="33">
        <v>2</v>
      </c>
    </row>
    <row r="73" spans="1:19" ht="21">
      <c r="B73" s="8" t="s">
        <v>34</v>
      </c>
    </row>
    <row r="74" spans="1:19">
      <c r="C74" s="167">
        <v>1</v>
      </c>
      <c r="D74" s="167"/>
      <c r="E74" s="167">
        <v>2</v>
      </c>
      <c r="F74" s="167"/>
      <c r="G74" s="167">
        <v>3</v>
      </c>
      <c r="H74" s="167"/>
      <c r="I74" s="167">
        <v>4</v>
      </c>
      <c r="J74" s="167"/>
      <c r="K74" s="167">
        <v>5</v>
      </c>
      <c r="L74" s="167"/>
      <c r="M74" s="167">
        <v>6</v>
      </c>
      <c r="N74" s="167"/>
      <c r="O74" s="5" t="s">
        <v>25</v>
      </c>
      <c r="P74" s="5" t="s">
        <v>26</v>
      </c>
      <c r="Q74" s="5" t="s">
        <v>27</v>
      </c>
      <c r="R74" s="5" t="s">
        <v>28</v>
      </c>
      <c r="S74" s="5" t="s">
        <v>29</v>
      </c>
    </row>
    <row r="75" spans="1:19">
      <c r="B75" s="4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4"/>
      <c r="P75" s="4"/>
      <c r="Q75" s="4"/>
      <c r="R75" s="4"/>
      <c r="S75" s="4"/>
    </row>
    <row r="76" spans="1:19" ht="18.75">
      <c r="A76" s="4">
        <v>1</v>
      </c>
      <c r="B76" s="4" t="str">
        <f>'Handicap &amp; Index'!E42&amp;" "&amp;'Handicap &amp; Index'!D42</f>
        <v>Diana Knox</v>
      </c>
      <c r="C76" s="9"/>
      <c r="D76" s="10"/>
      <c r="E76" s="11">
        <f>'Singles Game Results'!C92</f>
        <v>7</v>
      </c>
      <c r="F76" s="22">
        <f>IF(E76&gt;C77,1,0)</f>
        <v>1</v>
      </c>
      <c r="G76" s="23">
        <f>'Singles Game Results'!C74</f>
        <v>5</v>
      </c>
      <c r="H76" s="22">
        <f>IF(G76&gt;C78,1,0)</f>
        <v>1</v>
      </c>
      <c r="I76" s="23">
        <f>'Singles Game Results'!C56</f>
        <v>6</v>
      </c>
      <c r="J76" s="22">
        <f>IF(I76&gt;C79,1,0)</f>
        <v>0</v>
      </c>
      <c r="K76" s="23">
        <f>'Singles Game Results'!C38</f>
        <v>4</v>
      </c>
      <c r="L76" s="22">
        <f>IF(K76&gt;C80,1,0)</f>
        <v>0</v>
      </c>
      <c r="M76" s="23">
        <f>'Singles Game Results'!C20</f>
        <v>5</v>
      </c>
      <c r="N76" s="22">
        <f>IF(M76&gt;C81,1,0)</f>
        <v>1</v>
      </c>
      <c r="O76" s="12">
        <f t="shared" ref="O76:O81" si="15">F76+H76+D76+J76+L76+N76</f>
        <v>3</v>
      </c>
      <c r="P76" s="12">
        <f t="shared" ref="P76:P81" si="16">C76+E76+G76+I76+K76+M76</f>
        <v>27</v>
      </c>
      <c r="Q76" s="12">
        <f>SUM(C76:C81)</f>
        <v>25</v>
      </c>
      <c r="R76" s="26">
        <f t="shared" ref="R76:R81" si="17">P76-Q76</f>
        <v>2</v>
      </c>
      <c r="S76" s="14">
        <v>3</v>
      </c>
    </row>
    <row r="77" spans="1:19" ht="18.75">
      <c r="A77" s="4">
        <v>2</v>
      </c>
      <c r="B77" s="4" t="str">
        <f>'Handicap &amp; Index'!E43&amp;"  "&amp;'Handicap &amp; Index'!D43</f>
        <v>Marie  Munns</v>
      </c>
      <c r="C77" s="11">
        <f>'Singles Game Results'!F92</f>
        <v>4</v>
      </c>
      <c r="D77" s="20">
        <f>IF(C77&gt;E76,1,0)</f>
        <v>0</v>
      </c>
      <c r="E77" s="13"/>
      <c r="F77" s="25"/>
      <c r="G77" s="23">
        <f>'Singles Game Results'!C57</f>
        <v>4</v>
      </c>
      <c r="H77" s="22">
        <f>IF(G77&gt;E78,1,0)</f>
        <v>0</v>
      </c>
      <c r="I77" s="23">
        <f>'Singles Game Results'!C39</f>
        <v>4</v>
      </c>
      <c r="J77" s="22">
        <f>IF(I77&gt;E79,1,0)</f>
        <v>0</v>
      </c>
      <c r="K77" s="23">
        <f>'Singles Game Results'!C21</f>
        <v>7</v>
      </c>
      <c r="L77" s="22">
        <f>IF(K77&gt;E80,1,0)</f>
        <v>1</v>
      </c>
      <c r="M77" s="23">
        <f>'Singles Game Results'!C75</f>
        <v>7</v>
      </c>
      <c r="N77" s="22">
        <f>IF(M77&gt;E81,1,0)</f>
        <v>1</v>
      </c>
      <c r="O77" s="12">
        <f t="shared" si="15"/>
        <v>2</v>
      </c>
      <c r="P77" s="12">
        <f t="shared" si="16"/>
        <v>26</v>
      </c>
      <c r="Q77" s="12">
        <f>SUM(E76:E81)</f>
        <v>32</v>
      </c>
      <c r="R77" s="26">
        <f t="shared" si="17"/>
        <v>-6</v>
      </c>
      <c r="S77" s="14">
        <v>4</v>
      </c>
    </row>
    <row r="78" spans="1:19" ht="18.75">
      <c r="A78" s="4">
        <v>3</v>
      </c>
      <c r="B78" s="4" t="str">
        <f>'Handicap &amp; Index'!E44&amp;"  "&amp;'Handicap &amp; Index'!D44</f>
        <v>Sharon  Saxton</v>
      </c>
      <c r="C78" s="15">
        <f>'Singles Game Results'!F74</f>
        <v>4</v>
      </c>
      <c r="D78" s="20">
        <f>IF(C78&gt;G76,1,0)</f>
        <v>0</v>
      </c>
      <c r="E78" s="16">
        <f>'Singles Game Results'!F57</f>
        <v>7</v>
      </c>
      <c r="F78" s="22">
        <f>IF(E78&gt;G77,1,0)</f>
        <v>1</v>
      </c>
      <c r="G78" s="24"/>
      <c r="H78" s="25"/>
      <c r="I78" s="23">
        <f>'Singles Game Results'!C22</f>
        <v>5</v>
      </c>
      <c r="J78" s="22">
        <f>IF(I78&gt;G79,1,0)</f>
        <v>0</v>
      </c>
      <c r="K78" s="23">
        <f>'Singles Game Results'!C93</f>
        <v>7</v>
      </c>
      <c r="L78" s="22">
        <f>IF(K78&gt;G80,1,0)</f>
        <v>1</v>
      </c>
      <c r="M78" s="23">
        <f>'Singles Game Results'!C40</f>
        <v>7</v>
      </c>
      <c r="N78" s="22">
        <f>IF(M78&gt;G81,1,0)</f>
        <v>1</v>
      </c>
      <c r="O78" s="12">
        <f t="shared" si="15"/>
        <v>3</v>
      </c>
      <c r="P78" s="12">
        <f t="shared" si="16"/>
        <v>30</v>
      </c>
      <c r="Q78" s="12">
        <f>SUM(G76:G81)</f>
        <v>19</v>
      </c>
      <c r="R78" s="12">
        <f t="shared" si="17"/>
        <v>11</v>
      </c>
      <c r="S78" s="33">
        <v>2</v>
      </c>
    </row>
    <row r="79" spans="1:19" ht="18.75">
      <c r="A79" s="4">
        <v>4</v>
      </c>
      <c r="B79" s="4" t="str">
        <f>'Handicap &amp; Index'!E45&amp;"  "&amp;'Handicap &amp; Index'!D45</f>
        <v>Bev  Duncan</v>
      </c>
      <c r="C79" s="16">
        <f>'Singles Game Results'!F56</f>
        <v>7</v>
      </c>
      <c r="D79" s="20">
        <f>IF(C79&gt;I76,1,0)</f>
        <v>1</v>
      </c>
      <c r="E79" s="11">
        <f>'Singles Game Results'!F39</f>
        <v>6</v>
      </c>
      <c r="F79" s="22">
        <f>IF(E79&gt;I77,1,0)</f>
        <v>1</v>
      </c>
      <c r="G79" s="23">
        <f>'Singles Game Results'!F22</f>
        <v>6</v>
      </c>
      <c r="H79" s="22">
        <f>IF(G79&gt;I78,1,0)</f>
        <v>1</v>
      </c>
      <c r="I79" s="24"/>
      <c r="J79" s="25"/>
      <c r="K79" s="23">
        <f>'Singles Game Results'!C76</f>
        <v>7</v>
      </c>
      <c r="L79" s="22">
        <f>IF(K79&gt;I80,1,0)</f>
        <v>1</v>
      </c>
      <c r="M79" s="23">
        <f>'Singles Game Results'!C94</f>
        <v>6</v>
      </c>
      <c r="N79" s="22">
        <f>IF(M79&gt;I81,1,0)</f>
        <v>1</v>
      </c>
      <c r="O79" s="12">
        <f t="shared" si="15"/>
        <v>5</v>
      </c>
      <c r="P79" s="12">
        <f t="shared" si="16"/>
        <v>32</v>
      </c>
      <c r="Q79" s="12">
        <f>SUM(I76:I81)</f>
        <v>25</v>
      </c>
      <c r="R79" s="12">
        <f t="shared" si="17"/>
        <v>7</v>
      </c>
      <c r="S79" s="33">
        <v>1</v>
      </c>
    </row>
    <row r="80" spans="1:19" ht="18.75">
      <c r="A80" s="4">
        <v>5</v>
      </c>
      <c r="B80" s="4" t="str">
        <f>'Handicap &amp; Index'!E46&amp;"  "&amp;'Handicap &amp; Index'!D46</f>
        <v>Gail  Williamson</v>
      </c>
      <c r="C80" s="16">
        <f>'Singles Game Results'!F38</f>
        <v>7</v>
      </c>
      <c r="D80" s="20">
        <f>IF(C80&gt;K76,1,0)</f>
        <v>1</v>
      </c>
      <c r="E80" s="11">
        <f>'Singles Game Results'!F21</f>
        <v>6</v>
      </c>
      <c r="F80" s="22">
        <f>IF(E80&gt;K77,1,0)</f>
        <v>0</v>
      </c>
      <c r="G80" s="23">
        <f>'Singles Game Results'!F93</f>
        <v>0</v>
      </c>
      <c r="H80" s="22">
        <f>IF(G80&gt;K78,1,0)</f>
        <v>0</v>
      </c>
      <c r="I80" s="23">
        <f>'Singles Game Results'!F76</f>
        <v>6</v>
      </c>
      <c r="J80" s="22">
        <f>IF(I80&gt;K79,1,0)</f>
        <v>0</v>
      </c>
      <c r="K80" s="24"/>
      <c r="L80" s="25">
        <f>IF(K80&gt;C84,1,0)</f>
        <v>0</v>
      </c>
      <c r="M80" s="23">
        <f>'Singles Game Results'!C58</f>
        <v>1</v>
      </c>
      <c r="N80" s="22">
        <f>IF(M80&gt;K81,1,0)</f>
        <v>0</v>
      </c>
      <c r="O80" s="12">
        <f t="shared" si="15"/>
        <v>1</v>
      </c>
      <c r="P80" s="12">
        <f t="shared" si="16"/>
        <v>20</v>
      </c>
      <c r="Q80" s="12">
        <f>SUM(K76:K81)</f>
        <v>32</v>
      </c>
      <c r="R80" s="12">
        <f t="shared" si="17"/>
        <v>-12</v>
      </c>
      <c r="S80" s="14">
        <v>6</v>
      </c>
    </row>
    <row r="81" spans="1:19" ht="18.75">
      <c r="A81" s="4">
        <v>6</v>
      </c>
      <c r="B81" s="4" t="str">
        <f>'Handicap &amp; Index'!E47&amp;"  "&amp;'Handicap &amp; Index'!D47</f>
        <v>Liz  Lyng</v>
      </c>
      <c r="C81" s="11">
        <f>'Singles Game Results'!F20</f>
        <v>3</v>
      </c>
      <c r="D81" s="20">
        <f>IF(C81&gt;M76,1,0)</f>
        <v>0</v>
      </c>
      <c r="E81" s="16">
        <f>'Singles Game Results'!F75</f>
        <v>6</v>
      </c>
      <c r="F81" s="22">
        <f>IF(E81&gt;M77,1,0)</f>
        <v>0</v>
      </c>
      <c r="G81" s="23">
        <f>'Singles Game Results'!F40</f>
        <v>4</v>
      </c>
      <c r="H81" s="22">
        <f>IF(G81&gt;M78,1,0)</f>
        <v>0</v>
      </c>
      <c r="I81" s="21">
        <f>'Singles Game Results'!F94</f>
        <v>4</v>
      </c>
      <c r="J81" s="22">
        <f>IF(I81&gt;M79,1,0)</f>
        <v>0</v>
      </c>
      <c r="K81" s="23">
        <f>'Singles Game Results'!F58</f>
        <v>7</v>
      </c>
      <c r="L81" s="22">
        <f>IF(K81&gt;M80,1,0)</f>
        <v>1</v>
      </c>
      <c r="M81" s="24"/>
      <c r="N81" s="24"/>
      <c r="O81" s="12">
        <f t="shared" si="15"/>
        <v>1</v>
      </c>
      <c r="P81" s="12">
        <f t="shared" si="16"/>
        <v>24</v>
      </c>
      <c r="Q81" s="12">
        <f>SUM(M76:M81)</f>
        <v>26</v>
      </c>
      <c r="R81" s="12">
        <f t="shared" si="17"/>
        <v>-2</v>
      </c>
      <c r="S81" s="14">
        <v>5</v>
      </c>
    </row>
  </sheetData>
  <mergeCells count="72">
    <mergeCell ref="M75:N75"/>
    <mergeCell ref="C74:D74"/>
    <mergeCell ref="E74:F74"/>
    <mergeCell ref="C60:D60"/>
    <mergeCell ref="E60:F60"/>
    <mergeCell ref="K74:L74"/>
    <mergeCell ref="M74:N74"/>
    <mergeCell ref="C61:D61"/>
    <mergeCell ref="E61:F61"/>
    <mergeCell ref="G61:H61"/>
    <mergeCell ref="I61:J61"/>
    <mergeCell ref="C75:D75"/>
    <mergeCell ref="E75:F75"/>
    <mergeCell ref="G75:H75"/>
    <mergeCell ref="I75:J75"/>
    <mergeCell ref="K75:L75"/>
    <mergeCell ref="K61:L61"/>
    <mergeCell ref="M61:N61"/>
    <mergeCell ref="G74:H74"/>
    <mergeCell ref="I74:J74"/>
    <mergeCell ref="K47:L47"/>
    <mergeCell ref="M47:N47"/>
    <mergeCell ref="G60:H60"/>
    <mergeCell ref="I60:J60"/>
    <mergeCell ref="G47:H47"/>
    <mergeCell ref="I47:J47"/>
    <mergeCell ref="K60:L60"/>
    <mergeCell ref="M60:N60"/>
    <mergeCell ref="K46:L46"/>
    <mergeCell ref="M46:N46"/>
    <mergeCell ref="C47:D47"/>
    <mergeCell ref="E47:F47"/>
    <mergeCell ref="C46:D46"/>
    <mergeCell ref="E46:F46"/>
    <mergeCell ref="G46:H46"/>
    <mergeCell ref="I46:J46"/>
    <mergeCell ref="G18:H18"/>
    <mergeCell ref="I18:J18"/>
    <mergeCell ref="C18:D18"/>
    <mergeCell ref="E18:F18"/>
    <mergeCell ref="K31:L31"/>
    <mergeCell ref="C31:D31"/>
    <mergeCell ref="E31:F31"/>
    <mergeCell ref="K32:L32"/>
    <mergeCell ref="M32:N32"/>
    <mergeCell ref="C19:D19"/>
    <mergeCell ref="E19:F19"/>
    <mergeCell ref="G19:H19"/>
    <mergeCell ref="I19:J19"/>
    <mergeCell ref="K19:L19"/>
    <mergeCell ref="M19:N19"/>
    <mergeCell ref="G31:H31"/>
    <mergeCell ref="I31:J31"/>
    <mergeCell ref="M31:N31"/>
    <mergeCell ref="C32:D32"/>
    <mergeCell ref="E32:F32"/>
    <mergeCell ref="G32:H32"/>
    <mergeCell ref="I32:J32"/>
    <mergeCell ref="I6:J6"/>
    <mergeCell ref="K18:L18"/>
    <mergeCell ref="K5:L5"/>
    <mergeCell ref="M5:N5"/>
    <mergeCell ref="I5:J5"/>
    <mergeCell ref="K6:L6"/>
    <mergeCell ref="M6:N6"/>
    <mergeCell ref="M18:N18"/>
    <mergeCell ref="C6:D6"/>
    <mergeCell ref="E6:F6"/>
    <mergeCell ref="C5:D5"/>
    <mergeCell ref="E5:F5"/>
    <mergeCell ref="G5:H5"/>
    <mergeCell ref="G6:H6"/>
  </mergeCells>
  <phoneticPr fontId="14" type="noConversion"/>
  <conditionalFormatting sqref="E7">
    <cfRule type="cellIs" dxfId="181" priority="184" stopIfTrue="1" operator="greaterThan">
      <formula>$C$8</formula>
    </cfRule>
  </conditionalFormatting>
  <conditionalFormatting sqref="C8">
    <cfRule type="cellIs" dxfId="180" priority="183" stopIfTrue="1" operator="greaterThan">
      <formula>$E$7</formula>
    </cfRule>
  </conditionalFormatting>
  <conditionalFormatting sqref="C9">
    <cfRule type="cellIs" dxfId="179" priority="182" stopIfTrue="1" operator="greaterThan">
      <formula>$G$7</formula>
    </cfRule>
  </conditionalFormatting>
  <conditionalFormatting sqref="G7">
    <cfRule type="cellIs" dxfId="178" priority="181" stopIfTrue="1" operator="greaterThan">
      <formula>$C$9</formula>
    </cfRule>
  </conditionalFormatting>
  <conditionalFormatting sqref="I7">
    <cfRule type="cellIs" dxfId="177" priority="180" stopIfTrue="1" operator="greaterThan">
      <formula>$C$10</formula>
    </cfRule>
  </conditionalFormatting>
  <conditionalFormatting sqref="C10">
    <cfRule type="cellIs" dxfId="176" priority="179" stopIfTrue="1" operator="greaterThan">
      <formula>$I$7</formula>
    </cfRule>
  </conditionalFormatting>
  <conditionalFormatting sqref="K7">
    <cfRule type="cellIs" dxfId="175" priority="178" stopIfTrue="1" operator="greaterThan">
      <formula>$C$11</formula>
    </cfRule>
  </conditionalFormatting>
  <conditionalFormatting sqref="C11">
    <cfRule type="cellIs" dxfId="174" priority="177" stopIfTrue="1" operator="greaterThan">
      <formula>$K$7</formula>
    </cfRule>
  </conditionalFormatting>
  <conditionalFormatting sqref="C12">
    <cfRule type="cellIs" dxfId="173" priority="2" stopIfTrue="1" operator="greaterThan">
      <formula>$M$7</formula>
    </cfRule>
    <cfRule type="cellIs" dxfId="172" priority="176" stopIfTrue="1" operator="greaterThan">
      <formula>$C$12</formula>
    </cfRule>
  </conditionalFormatting>
  <conditionalFormatting sqref="M7">
    <cfRule type="cellIs" dxfId="171" priority="175" stopIfTrue="1" operator="greaterThan">
      <formula>$C$12</formula>
    </cfRule>
  </conditionalFormatting>
  <conditionalFormatting sqref="G8">
    <cfRule type="cellIs" dxfId="170" priority="174" stopIfTrue="1" operator="greaterThan">
      <formula>$E$9</formula>
    </cfRule>
  </conditionalFormatting>
  <conditionalFormatting sqref="I8">
    <cfRule type="cellIs" dxfId="169" priority="173" stopIfTrue="1" operator="greaterThan">
      <formula>$E$10</formula>
    </cfRule>
  </conditionalFormatting>
  <conditionalFormatting sqref="K8">
    <cfRule type="cellIs" dxfId="168" priority="172" stopIfTrue="1" operator="greaterThan">
      <formula>$E$11</formula>
    </cfRule>
  </conditionalFormatting>
  <conditionalFormatting sqref="M8">
    <cfRule type="cellIs" dxfId="167" priority="171" stopIfTrue="1" operator="greaterThan">
      <formula>$E$12</formula>
    </cfRule>
  </conditionalFormatting>
  <conditionalFormatting sqref="E9">
    <cfRule type="cellIs" dxfId="166" priority="170" stopIfTrue="1" operator="greaterThan">
      <formula>$G$8</formula>
    </cfRule>
  </conditionalFormatting>
  <conditionalFormatting sqref="I9">
    <cfRule type="cellIs" dxfId="165" priority="169" stopIfTrue="1" operator="greaterThan">
      <formula>$G$10</formula>
    </cfRule>
  </conditionalFormatting>
  <conditionalFormatting sqref="K9">
    <cfRule type="cellIs" dxfId="164" priority="168" stopIfTrue="1" operator="greaterThan">
      <formula>$G$11</formula>
    </cfRule>
  </conditionalFormatting>
  <conditionalFormatting sqref="M9">
    <cfRule type="cellIs" dxfId="163" priority="166" stopIfTrue="1" operator="greaterThan">
      <formula>$G$12</formula>
    </cfRule>
  </conditionalFormatting>
  <conditionalFormatting sqref="E10">
    <cfRule type="cellIs" dxfId="162" priority="164" stopIfTrue="1" operator="greaterThan">
      <formula>$I$8</formula>
    </cfRule>
  </conditionalFormatting>
  <conditionalFormatting sqref="G10">
    <cfRule type="cellIs" dxfId="161" priority="163" stopIfTrue="1" operator="greaterThan">
      <formula>$I$9</formula>
    </cfRule>
  </conditionalFormatting>
  <conditionalFormatting sqref="K10">
    <cfRule type="cellIs" dxfId="160" priority="162" stopIfTrue="1" operator="greaterThan">
      <formula>$I$11</formula>
    </cfRule>
  </conditionalFormatting>
  <conditionalFormatting sqref="M10">
    <cfRule type="cellIs" dxfId="159" priority="161" stopIfTrue="1" operator="greaterThan">
      <formula>$I$12</formula>
    </cfRule>
  </conditionalFormatting>
  <conditionalFormatting sqref="E11">
    <cfRule type="cellIs" dxfId="158" priority="160" stopIfTrue="1" operator="greaterThan">
      <formula>$K$8</formula>
    </cfRule>
  </conditionalFormatting>
  <conditionalFormatting sqref="G11">
    <cfRule type="cellIs" dxfId="157" priority="159" stopIfTrue="1" operator="greaterThan">
      <formula>$K$9</formula>
    </cfRule>
  </conditionalFormatting>
  <conditionalFormatting sqref="I11">
    <cfRule type="cellIs" dxfId="156" priority="158" stopIfTrue="1" operator="greaterThan">
      <formula>$K$10</formula>
    </cfRule>
  </conditionalFormatting>
  <conditionalFormatting sqref="M11">
    <cfRule type="cellIs" dxfId="155" priority="157" stopIfTrue="1" operator="greaterThan">
      <formula>$K$12</formula>
    </cfRule>
  </conditionalFormatting>
  <conditionalFormatting sqref="E12">
    <cfRule type="cellIs" dxfId="154" priority="156" stopIfTrue="1" operator="greaterThan">
      <formula>$M$8</formula>
    </cfRule>
  </conditionalFormatting>
  <conditionalFormatting sqref="G12">
    <cfRule type="cellIs" dxfId="153" priority="155" stopIfTrue="1" operator="greaterThan">
      <formula>$M$9</formula>
    </cfRule>
  </conditionalFormatting>
  <conditionalFormatting sqref="I12">
    <cfRule type="cellIs" dxfId="152" priority="154" stopIfTrue="1" operator="greaterThan">
      <formula>$M$10</formula>
    </cfRule>
  </conditionalFormatting>
  <conditionalFormatting sqref="K12">
    <cfRule type="cellIs" dxfId="151" priority="153" stopIfTrue="1" operator="greaterThan">
      <formula>$M$11</formula>
    </cfRule>
  </conditionalFormatting>
  <conditionalFormatting sqref="E20">
    <cfRule type="cellIs" dxfId="150" priority="152" stopIfTrue="1" operator="greaterThan">
      <formula>$C$21</formula>
    </cfRule>
  </conditionalFormatting>
  <conditionalFormatting sqref="G20">
    <cfRule type="cellIs" dxfId="149" priority="151" stopIfTrue="1" operator="greaterThan">
      <formula>$C$22</formula>
    </cfRule>
  </conditionalFormatting>
  <conditionalFormatting sqref="I20">
    <cfRule type="cellIs" dxfId="148" priority="150" stopIfTrue="1" operator="greaterThan">
      <formula>$C$23</formula>
    </cfRule>
  </conditionalFormatting>
  <conditionalFormatting sqref="K20">
    <cfRule type="cellIs" dxfId="147" priority="149" stopIfTrue="1" operator="greaterThan">
      <formula>$C$24</formula>
    </cfRule>
  </conditionalFormatting>
  <conditionalFormatting sqref="M20">
    <cfRule type="cellIs" dxfId="146" priority="148" stopIfTrue="1" operator="greaterThan">
      <formula>$C$25</formula>
    </cfRule>
  </conditionalFormatting>
  <conditionalFormatting sqref="C21">
    <cfRule type="cellIs" dxfId="145" priority="147" stopIfTrue="1" operator="greaterThan">
      <formula>$E$20</formula>
    </cfRule>
  </conditionalFormatting>
  <conditionalFormatting sqref="G21">
    <cfRule type="cellIs" dxfId="144" priority="146" stopIfTrue="1" operator="greaterThan">
      <formula>$E$22</formula>
    </cfRule>
  </conditionalFormatting>
  <conditionalFormatting sqref="I21">
    <cfRule type="cellIs" dxfId="143" priority="145" stopIfTrue="1" operator="greaterThan">
      <formula>$E$23</formula>
    </cfRule>
  </conditionalFormatting>
  <conditionalFormatting sqref="K21">
    <cfRule type="cellIs" dxfId="142" priority="144" stopIfTrue="1" operator="greaterThan">
      <formula>$E$24</formula>
    </cfRule>
  </conditionalFormatting>
  <conditionalFormatting sqref="M21">
    <cfRule type="cellIs" dxfId="141" priority="143" stopIfTrue="1" operator="greaterThan">
      <formula>$E$25</formula>
    </cfRule>
  </conditionalFormatting>
  <conditionalFormatting sqref="C22">
    <cfRule type="cellIs" dxfId="140" priority="142" stopIfTrue="1" operator="greaterThan">
      <formula>$G$20</formula>
    </cfRule>
  </conditionalFormatting>
  <conditionalFormatting sqref="E22">
    <cfRule type="cellIs" dxfId="139" priority="141" stopIfTrue="1" operator="greaterThan">
      <formula>$G$21</formula>
    </cfRule>
  </conditionalFormatting>
  <conditionalFormatting sqref="I22">
    <cfRule type="cellIs" dxfId="138" priority="140" stopIfTrue="1" operator="greaterThan">
      <formula>$G$23</formula>
    </cfRule>
  </conditionalFormatting>
  <conditionalFormatting sqref="K22">
    <cfRule type="cellIs" dxfId="137" priority="139" stopIfTrue="1" operator="greaterThan">
      <formula>$G$24</formula>
    </cfRule>
  </conditionalFormatting>
  <conditionalFormatting sqref="M22">
    <cfRule type="cellIs" dxfId="136" priority="138" stopIfTrue="1" operator="greaterThan">
      <formula>$G$25</formula>
    </cfRule>
  </conditionalFormatting>
  <conditionalFormatting sqref="C23">
    <cfRule type="cellIs" dxfId="135" priority="137" stopIfTrue="1" operator="greaterThan">
      <formula>$I$20</formula>
    </cfRule>
  </conditionalFormatting>
  <conditionalFormatting sqref="E23">
    <cfRule type="cellIs" dxfId="134" priority="136" stopIfTrue="1" operator="greaterThan">
      <formula>$I$21</formula>
    </cfRule>
  </conditionalFormatting>
  <conditionalFormatting sqref="G23">
    <cfRule type="cellIs" dxfId="133" priority="135" stopIfTrue="1" operator="greaterThan">
      <formula>$I$22</formula>
    </cfRule>
  </conditionalFormatting>
  <conditionalFormatting sqref="K23">
    <cfRule type="cellIs" dxfId="132" priority="134" stopIfTrue="1" operator="greaterThan">
      <formula>$I$24</formula>
    </cfRule>
  </conditionalFormatting>
  <conditionalFormatting sqref="M23">
    <cfRule type="cellIs" dxfId="131" priority="133" stopIfTrue="1" operator="greaterThan">
      <formula>$I$25</formula>
    </cfRule>
  </conditionalFormatting>
  <conditionalFormatting sqref="C24">
    <cfRule type="cellIs" dxfId="130" priority="132" stopIfTrue="1" operator="greaterThan">
      <formula>$K$20</formula>
    </cfRule>
  </conditionalFormatting>
  <conditionalFormatting sqref="E24">
    <cfRule type="cellIs" dxfId="129" priority="131" stopIfTrue="1" operator="greaterThan">
      <formula>$K$21</formula>
    </cfRule>
  </conditionalFormatting>
  <conditionalFormatting sqref="G24">
    <cfRule type="cellIs" dxfId="128" priority="130" stopIfTrue="1" operator="greaterThan">
      <formula>$K$22</formula>
    </cfRule>
  </conditionalFormatting>
  <conditionalFormatting sqref="I24">
    <cfRule type="cellIs" dxfId="127" priority="129" stopIfTrue="1" operator="greaterThan">
      <formula>$K$23</formula>
    </cfRule>
  </conditionalFormatting>
  <conditionalFormatting sqref="M24">
    <cfRule type="cellIs" dxfId="126" priority="128" stopIfTrue="1" operator="greaterThan">
      <formula>$K$25</formula>
    </cfRule>
  </conditionalFormatting>
  <conditionalFormatting sqref="C25">
    <cfRule type="cellIs" dxfId="125" priority="127" stopIfTrue="1" operator="greaterThan">
      <formula>$M$20</formula>
    </cfRule>
  </conditionalFormatting>
  <conditionalFormatting sqref="E25">
    <cfRule type="cellIs" dxfId="124" priority="126" stopIfTrue="1" operator="greaterThan">
      <formula>$M$21</formula>
    </cfRule>
  </conditionalFormatting>
  <conditionalFormatting sqref="G25">
    <cfRule type="cellIs" dxfId="123" priority="125" stopIfTrue="1" operator="greaterThan">
      <formula>$M$22</formula>
    </cfRule>
  </conditionalFormatting>
  <conditionalFormatting sqref="I25">
    <cfRule type="cellIs" dxfId="122" priority="124" stopIfTrue="1" operator="greaterThan">
      <formula>$M$23</formula>
    </cfRule>
  </conditionalFormatting>
  <conditionalFormatting sqref="K25">
    <cfRule type="cellIs" dxfId="121" priority="123" stopIfTrue="1" operator="greaterThan">
      <formula>$M$24</formula>
    </cfRule>
  </conditionalFormatting>
  <conditionalFormatting sqref="E33">
    <cfRule type="cellIs" dxfId="120" priority="122" stopIfTrue="1" operator="greaterThan">
      <formula>$C$34</formula>
    </cfRule>
  </conditionalFormatting>
  <conditionalFormatting sqref="G33">
    <cfRule type="cellIs" dxfId="119" priority="121" stopIfTrue="1" operator="greaterThan">
      <formula>$C$35</formula>
    </cfRule>
  </conditionalFormatting>
  <conditionalFormatting sqref="I33">
    <cfRule type="cellIs" dxfId="118" priority="120" stopIfTrue="1" operator="greaterThan">
      <formula>$C$36</formula>
    </cfRule>
  </conditionalFormatting>
  <conditionalFormatting sqref="K33">
    <cfRule type="cellIs" dxfId="117" priority="119" stopIfTrue="1" operator="greaterThan">
      <formula>$C$37</formula>
    </cfRule>
  </conditionalFormatting>
  <conditionalFormatting sqref="M33">
    <cfRule type="cellIs" dxfId="116" priority="118" stopIfTrue="1" operator="greaterThan">
      <formula>$C$38</formula>
    </cfRule>
  </conditionalFormatting>
  <conditionalFormatting sqref="C34">
    <cfRule type="cellIs" dxfId="115" priority="117" stopIfTrue="1" operator="greaterThan">
      <formula>$E$33</formula>
    </cfRule>
  </conditionalFormatting>
  <conditionalFormatting sqref="G34">
    <cfRule type="cellIs" dxfId="114" priority="116" stopIfTrue="1" operator="greaterThan">
      <formula>$E$35</formula>
    </cfRule>
  </conditionalFormatting>
  <conditionalFormatting sqref="I34">
    <cfRule type="cellIs" dxfId="113" priority="115" stopIfTrue="1" operator="greaterThan">
      <formula>$E$36</formula>
    </cfRule>
  </conditionalFormatting>
  <conditionalFormatting sqref="K34">
    <cfRule type="cellIs" dxfId="112" priority="114" stopIfTrue="1" operator="greaterThan">
      <formula>$E$37</formula>
    </cfRule>
  </conditionalFormatting>
  <conditionalFormatting sqref="M34">
    <cfRule type="cellIs" dxfId="111" priority="113" stopIfTrue="1" operator="greaterThan">
      <formula>$E$38</formula>
    </cfRule>
  </conditionalFormatting>
  <conditionalFormatting sqref="C35">
    <cfRule type="cellIs" dxfId="110" priority="112" stopIfTrue="1" operator="greaterThan">
      <formula>$G$33</formula>
    </cfRule>
  </conditionalFormatting>
  <conditionalFormatting sqref="E35">
    <cfRule type="cellIs" dxfId="109" priority="111" stopIfTrue="1" operator="greaterThan">
      <formula>$G$34</formula>
    </cfRule>
  </conditionalFormatting>
  <conditionalFormatting sqref="I35">
    <cfRule type="cellIs" dxfId="108" priority="110" stopIfTrue="1" operator="greaterThan">
      <formula>$G$36</formula>
    </cfRule>
  </conditionalFormatting>
  <conditionalFormatting sqref="K35">
    <cfRule type="cellIs" dxfId="107" priority="109" stopIfTrue="1" operator="greaterThan">
      <formula>$G$37</formula>
    </cfRule>
  </conditionalFormatting>
  <conditionalFormatting sqref="M35">
    <cfRule type="cellIs" dxfId="106" priority="108" stopIfTrue="1" operator="greaterThan">
      <formula>$G$38</formula>
    </cfRule>
  </conditionalFormatting>
  <conditionalFormatting sqref="C36">
    <cfRule type="cellIs" dxfId="105" priority="107" stopIfTrue="1" operator="greaterThan">
      <formula>$I$33</formula>
    </cfRule>
  </conditionalFormatting>
  <conditionalFormatting sqref="E36">
    <cfRule type="cellIs" dxfId="104" priority="106" stopIfTrue="1" operator="greaterThan">
      <formula>$I$34</formula>
    </cfRule>
  </conditionalFormatting>
  <conditionalFormatting sqref="G36">
    <cfRule type="cellIs" dxfId="103" priority="105" stopIfTrue="1" operator="greaterThan">
      <formula>$I$35</formula>
    </cfRule>
  </conditionalFormatting>
  <conditionalFormatting sqref="K36">
    <cfRule type="cellIs" dxfId="102" priority="104" stopIfTrue="1" operator="greaterThan">
      <formula>$I$37</formula>
    </cfRule>
  </conditionalFormatting>
  <conditionalFormatting sqref="M36">
    <cfRule type="cellIs" dxfId="101" priority="103" stopIfTrue="1" operator="greaterThan">
      <formula>$I$38</formula>
    </cfRule>
  </conditionalFormatting>
  <conditionalFormatting sqref="C37">
    <cfRule type="cellIs" dxfId="100" priority="102" stopIfTrue="1" operator="greaterThan">
      <formula>$K$33</formula>
    </cfRule>
  </conditionalFormatting>
  <conditionalFormatting sqref="E37">
    <cfRule type="cellIs" dxfId="99" priority="101" stopIfTrue="1" operator="greaterThan">
      <formula>$K$34</formula>
    </cfRule>
  </conditionalFormatting>
  <conditionalFormatting sqref="G37">
    <cfRule type="cellIs" dxfId="98" priority="100" stopIfTrue="1" operator="greaterThan">
      <formula>$K$35</formula>
    </cfRule>
  </conditionalFormatting>
  <conditionalFormatting sqref="I37">
    <cfRule type="cellIs" dxfId="97" priority="99" stopIfTrue="1" operator="greaterThan">
      <formula>$K$36</formula>
    </cfRule>
  </conditionalFormatting>
  <conditionalFormatting sqref="M37">
    <cfRule type="cellIs" dxfId="96" priority="98" stopIfTrue="1" operator="greaterThan">
      <formula>$K$38</formula>
    </cfRule>
  </conditionalFormatting>
  <conditionalFormatting sqref="C38">
    <cfRule type="cellIs" dxfId="95" priority="97" stopIfTrue="1" operator="greaterThan">
      <formula>$M$33</formula>
    </cfRule>
  </conditionalFormatting>
  <conditionalFormatting sqref="E38">
    <cfRule type="cellIs" dxfId="94" priority="96" stopIfTrue="1" operator="greaterThan">
      <formula>$M$34</formula>
    </cfRule>
  </conditionalFormatting>
  <conditionalFormatting sqref="G38">
    <cfRule type="cellIs" dxfId="93" priority="95" stopIfTrue="1" operator="greaterThan">
      <formula>$M$35</formula>
    </cfRule>
  </conditionalFormatting>
  <conditionalFormatting sqref="I38">
    <cfRule type="cellIs" dxfId="92" priority="94" stopIfTrue="1" operator="greaterThan">
      <formula>$M$36</formula>
    </cfRule>
  </conditionalFormatting>
  <conditionalFormatting sqref="K38">
    <cfRule type="cellIs" dxfId="91" priority="93" stopIfTrue="1" operator="greaterThan">
      <formula>$M$37</formula>
    </cfRule>
  </conditionalFormatting>
  <conditionalFormatting sqref="E48">
    <cfRule type="cellIs" dxfId="90" priority="92" stopIfTrue="1" operator="greaterThan">
      <formula>$C$49</formula>
    </cfRule>
  </conditionalFormatting>
  <conditionalFormatting sqref="G48">
    <cfRule type="cellIs" dxfId="89" priority="91" stopIfTrue="1" operator="greaterThan">
      <formula>$C$50</formula>
    </cfRule>
  </conditionalFormatting>
  <conditionalFormatting sqref="I48">
    <cfRule type="cellIs" dxfId="88" priority="90" stopIfTrue="1" operator="greaterThan">
      <formula>$C$51</formula>
    </cfRule>
  </conditionalFormatting>
  <conditionalFormatting sqref="K48">
    <cfRule type="cellIs" dxfId="87" priority="89" stopIfTrue="1" operator="greaterThan">
      <formula>$C$52</formula>
    </cfRule>
  </conditionalFormatting>
  <conditionalFormatting sqref="M48">
    <cfRule type="cellIs" dxfId="86" priority="88" stopIfTrue="1" operator="greaterThan">
      <formula>$C$53</formula>
    </cfRule>
  </conditionalFormatting>
  <conditionalFormatting sqref="C49">
    <cfRule type="cellIs" dxfId="85" priority="87" stopIfTrue="1" operator="greaterThan">
      <formula>$E$48</formula>
    </cfRule>
  </conditionalFormatting>
  <conditionalFormatting sqref="G49">
    <cfRule type="cellIs" dxfId="84" priority="86" stopIfTrue="1" operator="greaterThan">
      <formula>$E$50</formula>
    </cfRule>
  </conditionalFormatting>
  <conditionalFormatting sqref="E51">
    <cfRule type="cellIs" dxfId="83" priority="76" stopIfTrue="1" operator="greaterThan">
      <formula>$I$49</formula>
    </cfRule>
    <cfRule type="cellIs" dxfId="82" priority="85" stopIfTrue="1" operator="notEqual">
      <formula>$E$51</formula>
    </cfRule>
  </conditionalFormatting>
  <conditionalFormatting sqref="K49">
    <cfRule type="cellIs" dxfId="81" priority="84" stopIfTrue="1" operator="greaterThan">
      <formula>$E$52</formula>
    </cfRule>
  </conditionalFormatting>
  <conditionalFormatting sqref="M49">
    <cfRule type="cellIs" dxfId="80" priority="83" stopIfTrue="1" operator="greaterThan">
      <formula>$E$53</formula>
    </cfRule>
  </conditionalFormatting>
  <conditionalFormatting sqref="C50">
    <cfRule type="cellIs" dxfId="79" priority="82" stopIfTrue="1" operator="greaterThan">
      <formula>$G$48</formula>
    </cfRule>
  </conditionalFormatting>
  <conditionalFormatting sqref="E50">
    <cfRule type="cellIs" dxfId="78" priority="81" stopIfTrue="1" operator="greaterThan">
      <formula>$G$49</formula>
    </cfRule>
  </conditionalFormatting>
  <conditionalFormatting sqref="I50">
    <cfRule type="cellIs" dxfId="77" priority="80" stopIfTrue="1" operator="greaterThan">
      <formula>$G$51</formula>
    </cfRule>
  </conditionalFormatting>
  <conditionalFormatting sqref="K50">
    <cfRule type="cellIs" dxfId="76" priority="79" stopIfTrue="1" operator="greaterThan">
      <formula>$G$52</formula>
    </cfRule>
  </conditionalFormatting>
  <conditionalFormatting sqref="M50">
    <cfRule type="cellIs" dxfId="75" priority="78" stopIfTrue="1" operator="greaterThan">
      <formula>$G$53</formula>
    </cfRule>
  </conditionalFormatting>
  <conditionalFormatting sqref="C51">
    <cfRule type="cellIs" dxfId="74" priority="77" stopIfTrue="1" operator="greaterThan">
      <formula>$I$48</formula>
    </cfRule>
  </conditionalFormatting>
  <conditionalFormatting sqref="G51">
    <cfRule type="cellIs" dxfId="73" priority="75" stopIfTrue="1" operator="greaterThan">
      <formula>$I$50</formula>
    </cfRule>
  </conditionalFormatting>
  <conditionalFormatting sqref="K51">
    <cfRule type="cellIs" dxfId="72" priority="74" stopIfTrue="1" operator="greaterThan">
      <formula>$I$52</formula>
    </cfRule>
  </conditionalFormatting>
  <conditionalFormatting sqref="M51">
    <cfRule type="cellIs" dxfId="71" priority="73" stopIfTrue="1" operator="greaterThan">
      <formula>$I$53</formula>
    </cfRule>
  </conditionalFormatting>
  <conditionalFormatting sqref="C52">
    <cfRule type="cellIs" dxfId="70" priority="72" stopIfTrue="1" operator="greaterThan">
      <formula>$K$48</formula>
    </cfRule>
  </conditionalFormatting>
  <conditionalFormatting sqref="E52">
    <cfRule type="cellIs" dxfId="69" priority="71" stopIfTrue="1" operator="greaterThan">
      <formula>$K$49</formula>
    </cfRule>
  </conditionalFormatting>
  <conditionalFormatting sqref="G52">
    <cfRule type="cellIs" dxfId="68" priority="70" stopIfTrue="1" operator="greaterThan">
      <formula>$K$50</formula>
    </cfRule>
  </conditionalFormatting>
  <conditionalFormatting sqref="I52">
    <cfRule type="cellIs" dxfId="67" priority="69" stopIfTrue="1" operator="greaterThan">
      <formula>$K$51</formula>
    </cfRule>
  </conditionalFormatting>
  <conditionalFormatting sqref="M52">
    <cfRule type="cellIs" dxfId="66" priority="68" stopIfTrue="1" operator="greaterThan">
      <formula>$K$53</formula>
    </cfRule>
  </conditionalFormatting>
  <conditionalFormatting sqref="C53">
    <cfRule type="cellIs" dxfId="65" priority="67" stopIfTrue="1" operator="greaterThan">
      <formula>$M$48</formula>
    </cfRule>
  </conditionalFormatting>
  <conditionalFormatting sqref="E53">
    <cfRule type="cellIs" dxfId="64" priority="66" stopIfTrue="1" operator="greaterThan">
      <formula>$M$49</formula>
    </cfRule>
  </conditionalFormatting>
  <conditionalFormatting sqref="G53">
    <cfRule type="cellIs" dxfId="63" priority="65" stopIfTrue="1" operator="greaterThan">
      <formula>$M$50</formula>
    </cfRule>
  </conditionalFormatting>
  <conditionalFormatting sqref="I53">
    <cfRule type="cellIs" dxfId="62" priority="64" stopIfTrue="1" operator="greaterThan">
      <formula>$M$51</formula>
    </cfRule>
  </conditionalFormatting>
  <conditionalFormatting sqref="K53">
    <cfRule type="cellIs" dxfId="61" priority="63" stopIfTrue="1" operator="greaterThan">
      <formula>$M$52</formula>
    </cfRule>
  </conditionalFormatting>
  <conditionalFormatting sqref="E62">
    <cfRule type="cellIs" dxfId="60" priority="62" stopIfTrue="1" operator="greaterThan">
      <formula>$C$63</formula>
    </cfRule>
  </conditionalFormatting>
  <conditionalFormatting sqref="G62">
    <cfRule type="cellIs" dxfId="59" priority="61" stopIfTrue="1" operator="greaterThan">
      <formula>$C$64</formula>
    </cfRule>
  </conditionalFormatting>
  <conditionalFormatting sqref="I62">
    <cfRule type="cellIs" dxfId="58" priority="60" stopIfTrue="1" operator="greaterThan">
      <formula>$C$65</formula>
    </cfRule>
  </conditionalFormatting>
  <conditionalFormatting sqref="K62">
    <cfRule type="cellIs" dxfId="57" priority="59" stopIfTrue="1" operator="greaterThan">
      <formula>$C$66</formula>
    </cfRule>
  </conditionalFormatting>
  <conditionalFormatting sqref="M62">
    <cfRule type="cellIs" dxfId="56" priority="58" stopIfTrue="1" operator="greaterThan">
      <formula>$C$67</formula>
    </cfRule>
  </conditionalFormatting>
  <conditionalFormatting sqref="C63">
    <cfRule type="cellIs" dxfId="55" priority="57" stopIfTrue="1" operator="greaterThan">
      <formula>$E$62</formula>
    </cfRule>
  </conditionalFormatting>
  <conditionalFormatting sqref="G63">
    <cfRule type="cellIs" dxfId="54" priority="56" stopIfTrue="1" operator="greaterThan">
      <formula>$E$64</formula>
    </cfRule>
  </conditionalFormatting>
  <conditionalFormatting sqref="I63">
    <cfRule type="cellIs" dxfId="53" priority="55" stopIfTrue="1" operator="greaterThan">
      <formula>$E$65</formula>
    </cfRule>
  </conditionalFormatting>
  <conditionalFormatting sqref="K63">
    <cfRule type="cellIs" dxfId="52" priority="54" stopIfTrue="1" operator="greaterThan">
      <formula>$E$66</formula>
    </cfRule>
  </conditionalFormatting>
  <conditionalFormatting sqref="M63">
    <cfRule type="cellIs" dxfId="51" priority="53" stopIfTrue="1" operator="greaterThan">
      <formula>$E$67</formula>
    </cfRule>
  </conditionalFormatting>
  <conditionalFormatting sqref="C64">
    <cfRule type="cellIs" dxfId="50" priority="52" stopIfTrue="1" operator="greaterThan">
      <formula>$G$62</formula>
    </cfRule>
  </conditionalFormatting>
  <conditionalFormatting sqref="E64">
    <cfRule type="cellIs" dxfId="49" priority="51" stopIfTrue="1" operator="greaterThan">
      <formula>$G$63</formula>
    </cfRule>
  </conditionalFormatting>
  <conditionalFormatting sqref="I64">
    <cfRule type="cellIs" dxfId="48" priority="50" stopIfTrue="1" operator="greaterThan">
      <formula>$G$65</formula>
    </cfRule>
  </conditionalFormatting>
  <conditionalFormatting sqref="K64">
    <cfRule type="cellIs" dxfId="47" priority="49" stopIfTrue="1" operator="greaterThan">
      <formula>$G$66</formula>
    </cfRule>
  </conditionalFormatting>
  <conditionalFormatting sqref="M64">
    <cfRule type="cellIs" dxfId="46" priority="48" stopIfTrue="1" operator="greaterThan">
      <formula>$G$67</formula>
    </cfRule>
  </conditionalFormatting>
  <conditionalFormatting sqref="C65">
    <cfRule type="cellIs" dxfId="45" priority="47" stopIfTrue="1" operator="greaterThan">
      <formula>$I$62</formula>
    </cfRule>
  </conditionalFormatting>
  <conditionalFormatting sqref="E65">
    <cfRule type="cellIs" dxfId="44" priority="46" stopIfTrue="1" operator="greaterThan">
      <formula>$I$63</formula>
    </cfRule>
  </conditionalFormatting>
  <conditionalFormatting sqref="G65">
    <cfRule type="cellIs" dxfId="43" priority="45" stopIfTrue="1" operator="greaterThan">
      <formula>$I$64</formula>
    </cfRule>
  </conditionalFormatting>
  <conditionalFormatting sqref="K65">
    <cfRule type="cellIs" dxfId="42" priority="44" stopIfTrue="1" operator="greaterThan">
      <formula>$I$66</formula>
    </cfRule>
  </conditionalFormatting>
  <conditionalFormatting sqref="M65">
    <cfRule type="cellIs" dxfId="41" priority="43" stopIfTrue="1" operator="greaterThan">
      <formula>$I$67</formula>
    </cfRule>
  </conditionalFormatting>
  <conditionalFormatting sqref="C66">
    <cfRule type="cellIs" dxfId="40" priority="42" stopIfTrue="1" operator="greaterThan">
      <formula>$K$62</formula>
    </cfRule>
  </conditionalFormatting>
  <conditionalFormatting sqref="E66">
    <cfRule type="cellIs" dxfId="39" priority="41" stopIfTrue="1" operator="greaterThan">
      <formula>$K$63</formula>
    </cfRule>
  </conditionalFormatting>
  <conditionalFormatting sqref="G66">
    <cfRule type="cellIs" dxfId="38" priority="40" stopIfTrue="1" operator="greaterThan">
      <formula>$K$64</formula>
    </cfRule>
  </conditionalFormatting>
  <conditionalFormatting sqref="I66">
    <cfRule type="cellIs" dxfId="37" priority="39" stopIfTrue="1" operator="greaterThan">
      <formula>$K$65</formula>
    </cfRule>
  </conditionalFormatting>
  <conditionalFormatting sqref="M66">
    <cfRule type="cellIs" dxfId="36" priority="38" stopIfTrue="1" operator="greaterThan">
      <formula>$K$67</formula>
    </cfRule>
  </conditionalFormatting>
  <conditionalFormatting sqref="C67">
    <cfRule type="cellIs" dxfId="35" priority="37" stopIfTrue="1" operator="greaterThan">
      <formula>$M$62</formula>
    </cfRule>
  </conditionalFormatting>
  <conditionalFormatting sqref="E67">
    <cfRule type="cellIs" dxfId="34" priority="36" stopIfTrue="1" operator="greaterThan">
      <formula>$M$63</formula>
    </cfRule>
  </conditionalFormatting>
  <conditionalFormatting sqref="G67">
    <cfRule type="cellIs" dxfId="33" priority="35" stopIfTrue="1" operator="greaterThan">
      <formula>$M$64</formula>
    </cfRule>
  </conditionalFormatting>
  <conditionalFormatting sqref="I67">
    <cfRule type="cellIs" dxfId="32" priority="34" stopIfTrue="1" operator="greaterThan">
      <formula>$M$65</formula>
    </cfRule>
  </conditionalFormatting>
  <conditionalFormatting sqref="K67">
    <cfRule type="cellIs" dxfId="31" priority="33" stopIfTrue="1" operator="greaterThan">
      <formula>$M$66</formula>
    </cfRule>
  </conditionalFormatting>
  <conditionalFormatting sqref="E76">
    <cfRule type="cellIs" dxfId="30" priority="32" stopIfTrue="1" operator="greaterThan">
      <formula>$C$77</formula>
    </cfRule>
  </conditionalFormatting>
  <conditionalFormatting sqref="G76">
    <cfRule type="cellIs" dxfId="29" priority="31" stopIfTrue="1" operator="greaterThan">
      <formula>$C$78</formula>
    </cfRule>
  </conditionalFormatting>
  <conditionalFormatting sqref="I76">
    <cfRule type="cellIs" dxfId="28" priority="30" stopIfTrue="1" operator="greaterThan">
      <formula>$C$79</formula>
    </cfRule>
  </conditionalFormatting>
  <conditionalFormatting sqref="K76">
    <cfRule type="cellIs" dxfId="27" priority="29" stopIfTrue="1" operator="greaterThan">
      <formula>$C$80</formula>
    </cfRule>
  </conditionalFormatting>
  <conditionalFormatting sqref="M76">
    <cfRule type="cellIs" dxfId="26" priority="28" stopIfTrue="1" operator="greaterThan">
      <formula>$C$81</formula>
    </cfRule>
  </conditionalFormatting>
  <conditionalFormatting sqref="C77">
    <cfRule type="cellIs" dxfId="25" priority="27" stopIfTrue="1" operator="greaterThan">
      <formula>$E$76</formula>
    </cfRule>
  </conditionalFormatting>
  <conditionalFormatting sqref="G77">
    <cfRule type="cellIs" dxfId="24" priority="26" stopIfTrue="1" operator="greaterThan">
      <formula>$E$78</formula>
    </cfRule>
  </conditionalFormatting>
  <conditionalFormatting sqref="I77">
    <cfRule type="cellIs" dxfId="23" priority="25" stopIfTrue="1" operator="greaterThan">
      <formula>$E$79</formula>
    </cfRule>
  </conditionalFormatting>
  <conditionalFormatting sqref="K77">
    <cfRule type="cellIs" dxfId="22" priority="24" stopIfTrue="1" operator="greaterThan">
      <formula>$E$80</formula>
    </cfRule>
  </conditionalFormatting>
  <conditionalFormatting sqref="M77">
    <cfRule type="cellIs" dxfId="21" priority="23" stopIfTrue="1" operator="greaterThan">
      <formula>$E$81</formula>
    </cfRule>
  </conditionalFormatting>
  <conditionalFormatting sqref="C78">
    <cfRule type="cellIs" dxfId="20" priority="22" stopIfTrue="1" operator="greaterThan">
      <formula>$G$76</formula>
    </cfRule>
  </conditionalFormatting>
  <conditionalFormatting sqref="E78">
    <cfRule type="cellIs" dxfId="19" priority="21" stopIfTrue="1" operator="greaterThan">
      <formula>$G$77</formula>
    </cfRule>
  </conditionalFormatting>
  <conditionalFormatting sqref="I78">
    <cfRule type="cellIs" dxfId="18" priority="20" stopIfTrue="1" operator="greaterThan">
      <formula>$G$79</formula>
    </cfRule>
  </conditionalFormatting>
  <conditionalFormatting sqref="K78">
    <cfRule type="cellIs" dxfId="17" priority="19" stopIfTrue="1" operator="greaterThan">
      <formula>$G$80</formula>
    </cfRule>
  </conditionalFormatting>
  <conditionalFormatting sqref="M78">
    <cfRule type="cellIs" dxfId="16" priority="18" stopIfTrue="1" operator="greaterThan">
      <formula>$G$81</formula>
    </cfRule>
  </conditionalFormatting>
  <conditionalFormatting sqref="C79">
    <cfRule type="cellIs" dxfId="15" priority="17" stopIfTrue="1" operator="greaterThan">
      <formula>$I$76</formula>
    </cfRule>
  </conditionalFormatting>
  <conditionalFormatting sqref="E79">
    <cfRule type="cellIs" dxfId="14" priority="16" stopIfTrue="1" operator="greaterThan">
      <formula>$I$77</formula>
    </cfRule>
  </conditionalFormatting>
  <conditionalFormatting sqref="G79">
    <cfRule type="cellIs" dxfId="13" priority="15" stopIfTrue="1" operator="greaterThan">
      <formula>$I$78</formula>
    </cfRule>
  </conditionalFormatting>
  <conditionalFormatting sqref="K79">
    <cfRule type="cellIs" dxfId="12" priority="14" stopIfTrue="1" operator="greaterThan">
      <formula>$I$80</formula>
    </cfRule>
  </conditionalFormatting>
  <conditionalFormatting sqref="M79">
    <cfRule type="cellIs" dxfId="11" priority="13" stopIfTrue="1" operator="greaterThan">
      <formula>$I$81</formula>
    </cfRule>
  </conditionalFormatting>
  <conditionalFormatting sqref="C80">
    <cfRule type="cellIs" dxfId="10" priority="12" stopIfTrue="1" operator="greaterThan">
      <formula>$K$76</formula>
    </cfRule>
  </conditionalFormatting>
  <conditionalFormatting sqref="E80">
    <cfRule type="cellIs" dxfId="9" priority="11" stopIfTrue="1" operator="greaterThan">
      <formula>$K$77</formula>
    </cfRule>
  </conditionalFormatting>
  <conditionalFormatting sqref="G80">
    <cfRule type="cellIs" dxfId="8" priority="10" stopIfTrue="1" operator="greaterThan">
      <formula>$K$78</formula>
    </cfRule>
  </conditionalFormatting>
  <conditionalFormatting sqref="I80">
    <cfRule type="cellIs" dxfId="7" priority="9" stopIfTrue="1" operator="greaterThan">
      <formula>$K$79</formula>
    </cfRule>
  </conditionalFormatting>
  <conditionalFormatting sqref="M80">
    <cfRule type="cellIs" dxfId="6" priority="8" stopIfTrue="1" operator="greaterThan">
      <formula>$K$81</formula>
    </cfRule>
  </conditionalFormatting>
  <conditionalFormatting sqref="C81">
    <cfRule type="cellIs" dxfId="5" priority="7" stopIfTrue="1" operator="greaterThan">
      <formula>$M$76</formula>
    </cfRule>
  </conditionalFormatting>
  <conditionalFormatting sqref="E81">
    <cfRule type="cellIs" dxfId="4" priority="6" stopIfTrue="1" operator="greaterThan">
      <formula>$M$77</formula>
    </cfRule>
  </conditionalFormatting>
  <conditionalFormatting sqref="G81">
    <cfRule type="cellIs" dxfId="3" priority="5" stopIfTrue="1" operator="greaterThan">
      <formula>$M$78</formula>
    </cfRule>
  </conditionalFormatting>
  <conditionalFormatting sqref="I81">
    <cfRule type="cellIs" dxfId="2" priority="4" stopIfTrue="1" operator="greaterThan">
      <formula>$M$79</formula>
    </cfRule>
  </conditionalFormatting>
  <conditionalFormatting sqref="K81">
    <cfRule type="cellIs" dxfId="1" priority="3" stopIfTrue="1" operator="greaterThan">
      <formula>$M$80</formula>
    </cfRule>
  </conditionalFormatting>
  <conditionalFormatting sqref="I49">
    <cfRule type="cellIs" dxfId="0" priority="1" operator="greaterThan">
      <formula>$E$51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"/>
  <sheetViews>
    <sheetView workbookViewId="0">
      <selection activeCell="C10" sqref="C10"/>
    </sheetView>
  </sheetViews>
  <sheetFormatPr defaultRowHeight="15"/>
  <cols>
    <col min="3" max="3" width="9.140625" style="32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Handicap &amp; Index</vt:lpstr>
      <vt:lpstr>Singles Game Results</vt:lpstr>
      <vt:lpstr>Singles Grids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Piggott</dc:creator>
  <cp:lastModifiedBy>Peter</cp:lastModifiedBy>
  <cp:lastPrinted>2016-07-03T00:01:02Z</cp:lastPrinted>
  <dcterms:created xsi:type="dcterms:W3CDTF">2009-06-21T04:24:45Z</dcterms:created>
  <dcterms:modified xsi:type="dcterms:W3CDTF">2016-07-03T00:42:19Z</dcterms:modified>
</cp:coreProperties>
</file>